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SS\Desktop\ATHLE\"/>
    </mc:Choice>
  </mc:AlternateContent>
  <bookViews>
    <workbookView xWindow="0" yWindow="0" windowWidth="20490" windowHeight="6990" activeTab="6"/>
  </bookViews>
  <sheets>
    <sheet name="Triathlon" sheetId="2" r:id="rId1"/>
    <sheet name=" Triple Bond" sheetId="3" r:id="rId2"/>
    <sheet name="Vortex" sheetId="4" r:id="rId3"/>
    <sheet name="50 haies" sheetId="5" r:id="rId4"/>
    <sheet name="50 m" sheetId="6" r:id="rId5"/>
    <sheet name="1000 m" sheetId="7" r:id="rId6"/>
    <sheet name="Course" sheetId="8" r:id="rId7"/>
  </sheets>
  <externalReferences>
    <externalReference r:id="rId8"/>
    <externalReference r:id="rId9"/>
  </externalReferences>
  <definedNames>
    <definedName name="_xlnm._FilterDatabase" localSheetId="1" hidden="1">' Triple Bond'!$B$6:$I$206</definedName>
    <definedName name="_xlnm._FilterDatabase" localSheetId="0" hidden="1">Triathlon!$B$5:$B$205</definedName>
    <definedName name="_xlnm._FilterDatabase" localSheetId="2" hidden="1">Vortex!$B$6:$I$206</definedName>
    <definedName name="Course">[2]Dossardage!$B$281:$B$283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8" l="1"/>
  <c r="D7" i="8"/>
  <c r="E7" i="8"/>
  <c r="F7" i="8"/>
  <c r="G7" i="8"/>
  <c r="C8" i="8"/>
  <c r="D8" i="8"/>
  <c r="E8" i="8"/>
  <c r="F8" i="8"/>
  <c r="G8" i="8"/>
  <c r="C9" i="8"/>
  <c r="D9" i="8"/>
  <c r="E9" i="8"/>
  <c r="F9" i="8"/>
  <c r="G9" i="8"/>
  <c r="C10" i="8"/>
  <c r="D10" i="8"/>
  <c r="E10" i="8"/>
  <c r="F10" i="8"/>
  <c r="G10" i="8"/>
  <c r="C11" i="8"/>
  <c r="D11" i="8"/>
  <c r="E11" i="8"/>
  <c r="F11" i="8"/>
  <c r="G11" i="8"/>
  <c r="C12" i="8"/>
  <c r="D12" i="8"/>
  <c r="E12" i="8"/>
  <c r="F12" i="8"/>
  <c r="G12" i="8"/>
  <c r="C13" i="8"/>
  <c r="D13" i="8"/>
  <c r="E13" i="8"/>
  <c r="F13" i="8"/>
  <c r="G13" i="8"/>
  <c r="C14" i="8"/>
  <c r="D14" i="8"/>
  <c r="E14" i="8"/>
  <c r="F14" i="8"/>
  <c r="G14" i="8"/>
  <c r="C15" i="8"/>
  <c r="D15" i="8"/>
  <c r="E15" i="8"/>
  <c r="F15" i="8"/>
  <c r="G15" i="8"/>
  <c r="C16" i="8"/>
  <c r="D16" i="8"/>
  <c r="E16" i="8"/>
  <c r="F16" i="8"/>
  <c r="G16" i="8"/>
  <c r="C17" i="8"/>
  <c r="D17" i="8"/>
  <c r="E17" i="8"/>
  <c r="F17" i="8"/>
  <c r="G17" i="8"/>
  <c r="C18" i="8"/>
  <c r="D18" i="8"/>
  <c r="E18" i="8"/>
  <c r="F18" i="8"/>
  <c r="G18" i="8"/>
  <c r="C19" i="8"/>
  <c r="D19" i="8"/>
  <c r="E19" i="8"/>
  <c r="F19" i="8"/>
  <c r="G19" i="8"/>
  <c r="C20" i="8"/>
  <c r="D20" i="8"/>
  <c r="E20" i="8"/>
  <c r="F20" i="8"/>
  <c r="G20" i="8"/>
  <c r="C21" i="8"/>
  <c r="D21" i="8"/>
  <c r="E21" i="8"/>
  <c r="F21" i="8"/>
  <c r="G21" i="8"/>
  <c r="C22" i="8"/>
  <c r="D22" i="8"/>
  <c r="E22" i="8"/>
  <c r="F22" i="8"/>
  <c r="G22" i="8"/>
  <c r="C23" i="8"/>
  <c r="D23" i="8"/>
  <c r="E23" i="8"/>
  <c r="F23" i="8"/>
  <c r="G23" i="8"/>
  <c r="C24" i="8"/>
  <c r="D24" i="8"/>
  <c r="E24" i="8"/>
  <c r="F24" i="8"/>
  <c r="G24" i="8"/>
  <c r="C25" i="8"/>
  <c r="D25" i="8"/>
  <c r="E25" i="8"/>
  <c r="F25" i="8"/>
  <c r="G25" i="8"/>
  <c r="C26" i="8"/>
  <c r="D26" i="8"/>
  <c r="E26" i="8"/>
  <c r="F26" i="8"/>
  <c r="G26" i="8"/>
  <c r="C27" i="8"/>
  <c r="D27" i="8"/>
  <c r="E27" i="8"/>
  <c r="F27" i="8"/>
  <c r="G27" i="8"/>
  <c r="C28" i="8"/>
  <c r="D28" i="8"/>
  <c r="E28" i="8"/>
  <c r="F28" i="8"/>
  <c r="G28" i="8"/>
  <c r="C29" i="8"/>
  <c r="D29" i="8"/>
  <c r="E29" i="8"/>
  <c r="F29" i="8"/>
  <c r="G29" i="8"/>
  <c r="C30" i="8"/>
  <c r="D30" i="8"/>
  <c r="E30" i="8"/>
  <c r="F30" i="8"/>
  <c r="G30" i="8"/>
  <c r="C31" i="8"/>
  <c r="D31" i="8"/>
  <c r="E31" i="8"/>
  <c r="F31" i="8"/>
  <c r="G31" i="8"/>
  <c r="C32" i="8"/>
  <c r="D32" i="8"/>
  <c r="E32" i="8"/>
  <c r="F32" i="8"/>
  <c r="G32" i="8"/>
  <c r="C33" i="8"/>
  <c r="D33" i="8"/>
  <c r="E33" i="8"/>
  <c r="F33" i="8"/>
  <c r="G33" i="8"/>
  <c r="C34" i="8"/>
  <c r="D34" i="8"/>
  <c r="E34" i="8"/>
  <c r="F34" i="8"/>
  <c r="G34" i="8"/>
  <c r="C35" i="8"/>
  <c r="D35" i="8"/>
  <c r="E35" i="8"/>
  <c r="F35" i="8"/>
  <c r="G35" i="8"/>
  <c r="C36" i="8"/>
  <c r="D36" i="8"/>
  <c r="E36" i="8"/>
  <c r="F36" i="8"/>
  <c r="G36" i="8"/>
  <c r="C37" i="8"/>
  <c r="D37" i="8"/>
  <c r="E37" i="8"/>
  <c r="F37" i="8"/>
  <c r="G37" i="8"/>
  <c r="C38" i="8"/>
  <c r="D38" i="8"/>
  <c r="E38" i="8"/>
  <c r="F38" i="8"/>
  <c r="G38" i="8"/>
  <c r="C39" i="8"/>
  <c r="D39" i="8"/>
  <c r="E39" i="8"/>
  <c r="F39" i="8"/>
  <c r="G39" i="8"/>
  <c r="C40" i="8"/>
  <c r="D40" i="8"/>
  <c r="E40" i="8"/>
  <c r="F40" i="8"/>
  <c r="G40" i="8"/>
  <c r="C41" i="8"/>
  <c r="D41" i="8"/>
  <c r="E41" i="8"/>
  <c r="F41" i="8"/>
  <c r="G41" i="8"/>
  <c r="C42" i="8"/>
  <c r="D42" i="8"/>
  <c r="E42" i="8"/>
  <c r="F42" i="8"/>
  <c r="G42" i="8"/>
  <c r="C43" i="8"/>
  <c r="D43" i="8"/>
  <c r="E43" i="8"/>
  <c r="F43" i="8"/>
  <c r="G43" i="8"/>
  <c r="C44" i="8"/>
  <c r="D44" i="8"/>
  <c r="E44" i="8"/>
  <c r="F44" i="8"/>
  <c r="G44" i="8"/>
  <c r="C45" i="8"/>
  <c r="D45" i="8"/>
  <c r="E45" i="8"/>
  <c r="F45" i="8"/>
  <c r="G45" i="8"/>
  <c r="C46" i="8"/>
  <c r="D46" i="8"/>
  <c r="E46" i="8"/>
  <c r="F46" i="8"/>
  <c r="G46" i="8"/>
  <c r="C47" i="8"/>
  <c r="D47" i="8"/>
  <c r="E47" i="8"/>
  <c r="F47" i="8"/>
  <c r="G47" i="8"/>
  <c r="C48" i="8"/>
  <c r="D48" i="8"/>
  <c r="E48" i="8"/>
  <c r="F48" i="8"/>
  <c r="G48" i="8"/>
  <c r="C49" i="8"/>
  <c r="D49" i="8"/>
  <c r="E49" i="8"/>
  <c r="F49" i="8"/>
  <c r="G49" i="8"/>
  <c r="C50" i="8"/>
  <c r="D50" i="8"/>
  <c r="E50" i="8"/>
  <c r="F50" i="8"/>
  <c r="G50" i="8"/>
  <c r="C51" i="8"/>
  <c r="D51" i="8"/>
  <c r="E51" i="8"/>
  <c r="F51" i="8"/>
  <c r="G51" i="8"/>
  <c r="C52" i="8"/>
  <c r="D52" i="8"/>
  <c r="E52" i="8"/>
  <c r="F52" i="8"/>
  <c r="G52" i="8"/>
  <c r="C53" i="8"/>
  <c r="D53" i="8"/>
  <c r="E53" i="8"/>
  <c r="F53" i="8"/>
  <c r="G53" i="8"/>
  <c r="C54" i="8"/>
  <c r="D54" i="8"/>
  <c r="E54" i="8"/>
  <c r="F54" i="8"/>
  <c r="G54" i="8"/>
  <c r="C55" i="8"/>
  <c r="D55" i="8"/>
  <c r="E55" i="8"/>
  <c r="F55" i="8"/>
  <c r="G55" i="8"/>
  <c r="C56" i="8"/>
  <c r="D56" i="8"/>
  <c r="E56" i="8"/>
  <c r="F56" i="8"/>
  <c r="G56" i="8"/>
  <c r="C57" i="8"/>
  <c r="D57" i="8"/>
  <c r="E57" i="8"/>
  <c r="F57" i="8"/>
  <c r="G57" i="8"/>
  <c r="C58" i="8"/>
  <c r="D58" i="8"/>
  <c r="E58" i="8"/>
  <c r="F58" i="8"/>
  <c r="G58" i="8"/>
  <c r="C59" i="8"/>
  <c r="D59" i="8"/>
  <c r="E59" i="8"/>
  <c r="F59" i="8"/>
  <c r="G59" i="8"/>
  <c r="C60" i="8"/>
  <c r="D60" i="8"/>
  <c r="E60" i="8"/>
  <c r="F60" i="8"/>
  <c r="G60" i="8"/>
  <c r="C61" i="8"/>
  <c r="D61" i="8"/>
  <c r="E61" i="8"/>
  <c r="F61" i="8"/>
  <c r="G61" i="8"/>
  <c r="C62" i="8"/>
  <c r="D62" i="8"/>
  <c r="E62" i="8"/>
  <c r="F62" i="8"/>
  <c r="G62" i="8"/>
  <c r="C63" i="8"/>
  <c r="D63" i="8"/>
  <c r="E63" i="8"/>
  <c r="F63" i="8"/>
  <c r="G63" i="8"/>
  <c r="C64" i="8"/>
  <c r="D64" i="8"/>
  <c r="E64" i="8"/>
  <c r="F64" i="8"/>
  <c r="G64" i="8"/>
  <c r="C65" i="8"/>
  <c r="D65" i="8"/>
  <c r="E65" i="8"/>
  <c r="F65" i="8"/>
  <c r="G65" i="8"/>
  <c r="C66" i="8"/>
  <c r="D66" i="8"/>
  <c r="E66" i="8"/>
  <c r="F66" i="8"/>
  <c r="G66" i="8"/>
  <c r="C67" i="8"/>
  <c r="D67" i="8"/>
  <c r="E67" i="8"/>
  <c r="F67" i="8"/>
  <c r="G67" i="8"/>
  <c r="C68" i="8"/>
  <c r="D68" i="8"/>
  <c r="E68" i="8"/>
  <c r="F68" i="8"/>
  <c r="G68" i="8"/>
  <c r="C69" i="8"/>
  <c r="D69" i="8"/>
  <c r="E69" i="8"/>
  <c r="F69" i="8"/>
  <c r="G69" i="8"/>
  <c r="C70" i="8"/>
  <c r="D70" i="8"/>
  <c r="E70" i="8"/>
  <c r="F70" i="8"/>
  <c r="G70" i="8"/>
  <c r="C71" i="8"/>
  <c r="D71" i="8"/>
  <c r="E71" i="8"/>
  <c r="F71" i="8"/>
  <c r="G71" i="8"/>
  <c r="C72" i="8"/>
  <c r="D72" i="8"/>
  <c r="E72" i="8"/>
  <c r="F72" i="8"/>
  <c r="G72" i="8"/>
  <c r="C73" i="8"/>
  <c r="D73" i="8"/>
  <c r="E73" i="8"/>
  <c r="F73" i="8"/>
  <c r="G73" i="8"/>
  <c r="C74" i="8"/>
  <c r="D74" i="8"/>
  <c r="E74" i="8"/>
  <c r="F74" i="8"/>
  <c r="G74" i="8"/>
  <c r="C75" i="8"/>
  <c r="D75" i="8"/>
  <c r="E75" i="8"/>
  <c r="F75" i="8"/>
  <c r="G75" i="8"/>
  <c r="C76" i="8"/>
  <c r="D76" i="8"/>
  <c r="E76" i="8"/>
  <c r="F76" i="8"/>
  <c r="G76" i="8"/>
  <c r="C77" i="8"/>
  <c r="D77" i="8"/>
  <c r="E77" i="8"/>
  <c r="F77" i="8"/>
  <c r="G77" i="8"/>
  <c r="C78" i="8"/>
  <c r="D78" i="8"/>
  <c r="E78" i="8"/>
  <c r="F78" i="8"/>
  <c r="G78" i="8"/>
  <c r="C79" i="8"/>
  <c r="D79" i="8"/>
  <c r="E79" i="8"/>
  <c r="F79" i="8"/>
  <c r="G79" i="8"/>
  <c r="C80" i="8"/>
  <c r="D80" i="8"/>
  <c r="E80" i="8"/>
  <c r="F80" i="8"/>
  <c r="G80" i="8"/>
  <c r="C81" i="8"/>
  <c r="D81" i="8"/>
  <c r="E81" i="8"/>
  <c r="F81" i="8"/>
  <c r="G81" i="8"/>
  <c r="C82" i="8"/>
  <c r="D82" i="8"/>
  <c r="E82" i="8"/>
  <c r="F82" i="8"/>
  <c r="G82" i="8"/>
  <c r="C83" i="8"/>
  <c r="D83" i="8"/>
  <c r="E83" i="8"/>
  <c r="F83" i="8"/>
  <c r="G83" i="8"/>
  <c r="C84" i="8"/>
  <c r="D84" i="8"/>
  <c r="E84" i="8"/>
  <c r="F84" i="8"/>
  <c r="G84" i="8"/>
  <c r="C85" i="8"/>
  <c r="D85" i="8"/>
  <c r="E85" i="8"/>
  <c r="F85" i="8"/>
  <c r="G85" i="8"/>
  <c r="C86" i="8"/>
  <c r="D86" i="8"/>
  <c r="E86" i="8"/>
  <c r="F86" i="8"/>
  <c r="G86" i="8"/>
  <c r="C87" i="8"/>
  <c r="D87" i="8"/>
  <c r="E87" i="8"/>
  <c r="F87" i="8"/>
  <c r="G87" i="8"/>
  <c r="C88" i="8"/>
  <c r="D88" i="8"/>
  <c r="E88" i="8"/>
  <c r="F88" i="8"/>
  <c r="G88" i="8"/>
  <c r="C89" i="8"/>
  <c r="D89" i="8"/>
  <c r="E89" i="8"/>
  <c r="F89" i="8"/>
  <c r="G89" i="8"/>
  <c r="C90" i="8"/>
  <c r="D90" i="8"/>
  <c r="E90" i="8"/>
  <c r="F90" i="8"/>
  <c r="G90" i="8"/>
  <c r="C91" i="8"/>
  <c r="D91" i="8"/>
  <c r="E91" i="8"/>
  <c r="F91" i="8"/>
  <c r="G91" i="8"/>
  <c r="C92" i="8"/>
  <c r="D92" i="8"/>
  <c r="E92" i="8"/>
  <c r="F92" i="8"/>
  <c r="G92" i="8"/>
  <c r="C93" i="8"/>
  <c r="D93" i="8"/>
  <c r="E93" i="8"/>
  <c r="F93" i="8"/>
  <c r="G93" i="8"/>
  <c r="C94" i="8"/>
  <c r="D94" i="8"/>
  <c r="E94" i="8"/>
  <c r="F94" i="8"/>
  <c r="G94" i="8"/>
  <c r="C95" i="8"/>
  <c r="D95" i="8"/>
  <c r="E95" i="8"/>
  <c r="F95" i="8"/>
  <c r="G95" i="8"/>
  <c r="C96" i="8"/>
  <c r="D96" i="8"/>
  <c r="E96" i="8"/>
  <c r="F96" i="8"/>
  <c r="G96" i="8"/>
  <c r="C97" i="8"/>
  <c r="D97" i="8"/>
  <c r="E97" i="8"/>
  <c r="F97" i="8"/>
  <c r="G97" i="8"/>
  <c r="C98" i="8"/>
  <c r="D98" i="8"/>
  <c r="E98" i="8"/>
  <c r="F98" i="8"/>
  <c r="G98" i="8"/>
  <c r="C99" i="8"/>
  <c r="D99" i="8"/>
  <c r="E99" i="8"/>
  <c r="F99" i="8"/>
  <c r="G99" i="8"/>
  <c r="C100" i="8"/>
  <c r="D100" i="8"/>
  <c r="E100" i="8"/>
  <c r="F100" i="8"/>
  <c r="G100" i="8"/>
  <c r="C101" i="8"/>
  <c r="D101" i="8"/>
  <c r="E101" i="8"/>
  <c r="F101" i="8"/>
  <c r="G101" i="8"/>
  <c r="C102" i="8"/>
  <c r="D102" i="8"/>
  <c r="E102" i="8"/>
  <c r="F102" i="8"/>
  <c r="G102" i="8"/>
  <c r="C103" i="8"/>
  <c r="D103" i="8"/>
  <c r="E103" i="8"/>
  <c r="F103" i="8"/>
  <c r="G103" i="8"/>
  <c r="C104" i="8"/>
  <c r="D104" i="8"/>
  <c r="E104" i="8"/>
  <c r="F104" i="8"/>
  <c r="G104" i="8"/>
  <c r="C105" i="8"/>
  <c r="D105" i="8"/>
  <c r="E105" i="8"/>
  <c r="F105" i="8"/>
  <c r="G105" i="8"/>
  <c r="C106" i="8"/>
  <c r="D106" i="8"/>
  <c r="E106" i="8"/>
  <c r="F106" i="8"/>
  <c r="G106" i="8"/>
  <c r="C107" i="8"/>
  <c r="D107" i="8"/>
  <c r="E107" i="8"/>
  <c r="F107" i="8"/>
  <c r="G107" i="8"/>
  <c r="C108" i="8"/>
  <c r="D108" i="8"/>
  <c r="E108" i="8"/>
  <c r="F108" i="8"/>
  <c r="G108" i="8"/>
  <c r="C109" i="8"/>
  <c r="D109" i="8"/>
  <c r="E109" i="8"/>
  <c r="F109" i="8"/>
  <c r="G109" i="8"/>
  <c r="C110" i="8"/>
  <c r="D110" i="8"/>
  <c r="E110" i="8"/>
  <c r="F110" i="8"/>
  <c r="G110" i="8"/>
  <c r="C111" i="8"/>
  <c r="D111" i="8"/>
  <c r="E111" i="8"/>
  <c r="F111" i="8"/>
  <c r="G111" i="8"/>
  <c r="C112" i="8"/>
  <c r="D112" i="8"/>
  <c r="E112" i="8"/>
  <c r="F112" i="8"/>
  <c r="G112" i="8"/>
  <c r="C113" i="8"/>
  <c r="D113" i="8"/>
  <c r="E113" i="8"/>
  <c r="F113" i="8"/>
  <c r="G113" i="8"/>
  <c r="C114" i="8"/>
  <c r="D114" i="8"/>
  <c r="E114" i="8"/>
  <c r="F114" i="8"/>
  <c r="G114" i="8"/>
  <c r="C115" i="8"/>
  <c r="D115" i="8"/>
  <c r="E115" i="8"/>
  <c r="F115" i="8"/>
  <c r="G115" i="8"/>
  <c r="C116" i="8"/>
  <c r="D116" i="8"/>
  <c r="E116" i="8"/>
  <c r="F116" i="8"/>
  <c r="G116" i="8"/>
  <c r="C117" i="8"/>
  <c r="D117" i="8"/>
  <c r="E117" i="8"/>
  <c r="F117" i="8"/>
  <c r="G117" i="8"/>
  <c r="C118" i="8"/>
  <c r="D118" i="8"/>
  <c r="E118" i="8"/>
  <c r="F118" i="8"/>
  <c r="G118" i="8"/>
  <c r="C119" i="8"/>
  <c r="D119" i="8"/>
  <c r="E119" i="8"/>
  <c r="F119" i="8"/>
  <c r="G119" i="8"/>
  <c r="C120" i="8"/>
  <c r="D120" i="8"/>
  <c r="E120" i="8"/>
  <c r="F120" i="8"/>
  <c r="G120" i="8"/>
  <c r="C121" i="8"/>
  <c r="D121" i="8"/>
  <c r="E121" i="8"/>
  <c r="F121" i="8"/>
  <c r="G121" i="8"/>
  <c r="C122" i="8"/>
  <c r="D122" i="8"/>
  <c r="E122" i="8"/>
  <c r="F122" i="8"/>
  <c r="G122" i="8"/>
  <c r="C123" i="8"/>
  <c r="D123" i="8"/>
  <c r="E123" i="8"/>
  <c r="F123" i="8"/>
  <c r="G123" i="8"/>
  <c r="C124" i="8"/>
  <c r="D124" i="8"/>
  <c r="E124" i="8"/>
  <c r="F124" i="8"/>
  <c r="G124" i="8"/>
  <c r="C125" i="8"/>
  <c r="D125" i="8"/>
  <c r="E125" i="8"/>
  <c r="F125" i="8"/>
  <c r="G125" i="8"/>
  <c r="C126" i="8"/>
  <c r="D126" i="8"/>
  <c r="E126" i="8"/>
  <c r="F126" i="8"/>
  <c r="G126" i="8"/>
  <c r="C127" i="8"/>
  <c r="D127" i="8"/>
  <c r="E127" i="8"/>
  <c r="F127" i="8"/>
  <c r="G127" i="8"/>
  <c r="C128" i="8"/>
  <c r="D128" i="8"/>
  <c r="E128" i="8"/>
  <c r="F128" i="8"/>
  <c r="G128" i="8"/>
  <c r="C129" i="8"/>
  <c r="D129" i="8"/>
  <c r="E129" i="8"/>
  <c r="F129" i="8"/>
  <c r="G129" i="8"/>
  <c r="C130" i="8"/>
  <c r="D130" i="8"/>
  <c r="E130" i="8"/>
  <c r="F130" i="8"/>
  <c r="G130" i="8"/>
  <c r="C131" i="8"/>
  <c r="D131" i="8"/>
  <c r="E131" i="8"/>
  <c r="F131" i="8"/>
  <c r="G131" i="8"/>
  <c r="C132" i="8"/>
  <c r="D132" i="8"/>
  <c r="E132" i="8"/>
  <c r="F132" i="8"/>
  <c r="G132" i="8"/>
  <c r="C133" i="8"/>
  <c r="D133" i="8"/>
  <c r="E133" i="8"/>
  <c r="F133" i="8"/>
  <c r="G133" i="8"/>
  <c r="C134" i="8"/>
  <c r="D134" i="8"/>
  <c r="E134" i="8"/>
  <c r="F134" i="8"/>
  <c r="G134" i="8"/>
  <c r="C135" i="8"/>
  <c r="D135" i="8"/>
  <c r="E135" i="8"/>
  <c r="F135" i="8"/>
  <c r="G135" i="8"/>
  <c r="C136" i="8"/>
  <c r="D136" i="8"/>
  <c r="E136" i="8"/>
  <c r="F136" i="8"/>
  <c r="G136" i="8"/>
  <c r="C137" i="8"/>
  <c r="D137" i="8"/>
  <c r="E137" i="8"/>
  <c r="F137" i="8"/>
  <c r="G137" i="8"/>
  <c r="C138" i="8"/>
  <c r="D138" i="8"/>
  <c r="E138" i="8"/>
  <c r="F138" i="8"/>
  <c r="G138" i="8"/>
  <c r="C139" i="8"/>
  <c r="D139" i="8"/>
  <c r="E139" i="8"/>
  <c r="F139" i="8"/>
  <c r="G139" i="8"/>
  <c r="C140" i="8"/>
  <c r="D140" i="8"/>
  <c r="E140" i="8"/>
  <c r="F140" i="8"/>
  <c r="G140" i="8"/>
  <c r="C141" i="8"/>
  <c r="D141" i="8"/>
  <c r="E141" i="8"/>
  <c r="F141" i="8"/>
  <c r="G141" i="8"/>
  <c r="C142" i="8"/>
  <c r="D142" i="8"/>
  <c r="E142" i="8"/>
  <c r="F142" i="8"/>
  <c r="G142" i="8"/>
  <c r="C143" i="8"/>
  <c r="D143" i="8"/>
  <c r="E143" i="8"/>
  <c r="F143" i="8"/>
  <c r="G143" i="8"/>
  <c r="C144" i="8"/>
  <c r="D144" i="8"/>
  <c r="E144" i="8"/>
  <c r="F144" i="8"/>
  <c r="G144" i="8"/>
  <c r="C145" i="8"/>
  <c r="D145" i="8"/>
  <c r="E145" i="8"/>
  <c r="F145" i="8"/>
  <c r="G145" i="8"/>
  <c r="C146" i="8"/>
  <c r="D146" i="8"/>
  <c r="E146" i="8"/>
  <c r="F146" i="8"/>
  <c r="G146" i="8"/>
  <c r="C147" i="8"/>
  <c r="D147" i="8"/>
  <c r="E147" i="8"/>
  <c r="F147" i="8"/>
  <c r="G147" i="8"/>
  <c r="C148" i="8"/>
  <c r="D148" i="8"/>
  <c r="E148" i="8"/>
  <c r="F148" i="8"/>
  <c r="G148" i="8"/>
  <c r="C149" i="8"/>
  <c r="D149" i="8"/>
  <c r="E149" i="8"/>
  <c r="F149" i="8"/>
  <c r="G149" i="8"/>
  <c r="C150" i="8"/>
  <c r="D150" i="8"/>
  <c r="E150" i="8"/>
  <c r="F150" i="8"/>
  <c r="G150" i="8"/>
  <c r="C151" i="8"/>
  <c r="D151" i="8"/>
  <c r="E151" i="8"/>
  <c r="F151" i="8"/>
  <c r="G151" i="8"/>
  <c r="C152" i="8"/>
  <c r="D152" i="8"/>
  <c r="E152" i="8"/>
  <c r="F152" i="8"/>
  <c r="G152" i="8"/>
  <c r="C153" i="8"/>
  <c r="D153" i="8"/>
  <c r="E153" i="8"/>
  <c r="F153" i="8"/>
  <c r="G153" i="8"/>
  <c r="C154" i="8"/>
  <c r="D154" i="8"/>
  <c r="E154" i="8"/>
  <c r="F154" i="8"/>
  <c r="G154" i="8"/>
  <c r="C155" i="8"/>
  <c r="D155" i="8"/>
  <c r="E155" i="8"/>
  <c r="F155" i="8"/>
  <c r="G155" i="8"/>
  <c r="C156" i="8"/>
  <c r="D156" i="8"/>
  <c r="E156" i="8"/>
  <c r="F156" i="8"/>
  <c r="G156" i="8"/>
  <c r="C157" i="8"/>
  <c r="D157" i="8"/>
  <c r="E157" i="8"/>
  <c r="F157" i="8"/>
  <c r="G157" i="8"/>
  <c r="C158" i="8"/>
  <c r="D158" i="8"/>
  <c r="E158" i="8"/>
  <c r="F158" i="8"/>
  <c r="G158" i="8"/>
  <c r="C159" i="8"/>
  <c r="D159" i="8"/>
  <c r="E159" i="8"/>
  <c r="F159" i="8"/>
  <c r="G159" i="8"/>
  <c r="C160" i="8"/>
  <c r="D160" i="8"/>
  <c r="E160" i="8"/>
  <c r="F160" i="8"/>
  <c r="G160" i="8"/>
  <c r="C161" i="8"/>
  <c r="D161" i="8"/>
  <c r="E161" i="8"/>
  <c r="F161" i="8"/>
  <c r="G161" i="8"/>
  <c r="C162" i="8"/>
  <c r="D162" i="8"/>
  <c r="E162" i="8"/>
  <c r="F162" i="8"/>
  <c r="G162" i="8"/>
  <c r="C163" i="8"/>
  <c r="D163" i="8"/>
  <c r="E163" i="8"/>
  <c r="F163" i="8"/>
  <c r="G163" i="8"/>
  <c r="C164" i="8"/>
  <c r="D164" i="8"/>
  <c r="E164" i="8"/>
  <c r="F164" i="8"/>
  <c r="G164" i="8"/>
  <c r="C165" i="8"/>
  <c r="D165" i="8"/>
  <c r="E165" i="8"/>
  <c r="F165" i="8"/>
  <c r="G165" i="8"/>
  <c r="C166" i="8"/>
  <c r="D166" i="8"/>
  <c r="E166" i="8"/>
  <c r="F166" i="8"/>
  <c r="G166" i="8"/>
  <c r="C167" i="8"/>
  <c r="D167" i="8"/>
  <c r="E167" i="8"/>
  <c r="F167" i="8"/>
  <c r="G167" i="8"/>
  <c r="C168" i="8"/>
  <c r="D168" i="8"/>
  <c r="E168" i="8"/>
  <c r="F168" i="8"/>
  <c r="G168" i="8"/>
  <c r="C169" i="8"/>
  <c r="D169" i="8"/>
  <c r="E169" i="8"/>
  <c r="F169" i="8"/>
  <c r="G169" i="8"/>
  <c r="C170" i="8"/>
  <c r="D170" i="8"/>
  <c r="E170" i="8"/>
  <c r="F170" i="8"/>
  <c r="G170" i="8"/>
  <c r="C171" i="8"/>
  <c r="D171" i="8"/>
  <c r="E171" i="8"/>
  <c r="F171" i="8"/>
  <c r="G171" i="8"/>
  <c r="C172" i="8"/>
  <c r="D172" i="8"/>
  <c r="E172" i="8"/>
  <c r="F172" i="8"/>
  <c r="G172" i="8"/>
  <c r="C173" i="8"/>
  <c r="D173" i="8"/>
  <c r="E173" i="8"/>
  <c r="F173" i="8"/>
  <c r="G173" i="8"/>
  <c r="C174" i="8"/>
  <c r="D174" i="8"/>
  <c r="E174" i="8"/>
  <c r="F174" i="8"/>
  <c r="G174" i="8"/>
  <c r="C175" i="8"/>
  <c r="D175" i="8"/>
  <c r="E175" i="8"/>
  <c r="F175" i="8"/>
  <c r="G175" i="8"/>
  <c r="C176" i="8"/>
  <c r="D176" i="8"/>
  <c r="E176" i="8"/>
  <c r="F176" i="8"/>
  <c r="G176" i="8"/>
  <c r="C177" i="8"/>
  <c r="D177" i="8"/>
  <c r="E177" i="8"/>
  <c r="F177" i="8"/>
  <c r="G177" i="8"/>
  <c r="C178" i="8"/>
  <c r="D178" i="8"/>
  <c r="E178" i="8"/>
  <c r="F178" i="8"/>
  <c r="G178" i="8"/>
  <c r="C179" i="8"/>
  <c r="D179" i="8"/>
  <c r="E179" i="8"/>
  <c r="F179" i="8"/>
  <c r="G179" i="8"/>
  <c r="C180" i="8"/>
  <c r="D180" i="8"/>
  <c r="E180" i="8"/>
  <c r="F180" i="8"/>
  <c r="G180" i="8"/>
  <c r="C181" i="8"/>
  <c r="D181" i="8"/>
  <c r="E181" i="8"/>
  <c r="F181" i="8"/>
  <c r="G181" i="8"/>
  <c r="C182" i="8"/>
  <c r="D182" i="8"/>
  <c r="E182" i="8"/>
  <c r="F182" i="8"/>
  <c r="G182" i="8"/>
  <c r="C183" i="8"/>
  <c r="D183" i="8"/>
  <c r="E183" i="8"/>
  <c r="F183" i="8"/>
  <c r="G183" i="8"/>
  <c r="C184" i="8"/>
  <c r="D184" i="8"/>
  <c r="E184" i="8"/>
  <c r="F184" i="8"/>
  <c r="G184" i="8"/>
  <c r="C185" i="8"/>
  <c r="D185" i="8"/>
  <c r="E185" i="8"/>
  <c r="F185" i="8"/>
  <c r="G185" i="8"/>
  <c r="C186" i="8"/>
  <c r="D186" i="8"/>
  <c r="E186" i="8"/>
  <c r="F186" i="8"/>
  <c r="G186" i="8"/>
  <c r="C187" i="8"/>
  <c r="D187" i="8"/>
  <c r="E187" i="8"/>
  <c r="F187" i="8"/>
  <c r="G187" i="8"/>
  <c r="C188" i="8"/>
  <c r="D188" i="8"/>
  <c r="E188" i="8"/>
  <c r="F188" i="8"/>
  <c r="G188" i="8"/>
  <c r="C189" i="8"/>
  <c r="D189" i="8"/>
  <c r="E189" i="8"/>
  <c r="F189" i="8"/>
  <c r="G189" i="8"/>
  <c r="C190" i="8"/>
  <c r="D190" i="8"/>
  <c r="E190" i="8"/>
  <c r="F190" i="8"/>
  <c r="G190" i="8"/>
  <c r="C191" i="8"/>
  <c r="D191" i="8"/>
  <c r="E191" i="8"/>
  <c r="F191" i="8"/>
  <c r="G191" i="8"/>
  <c r="C192" i="8"/>
  <c r="D192" i="8"/>
  <c r="E192" i="8"/>
  <c r="F192" i="8"/>
  <c r="G192" i="8"/>
  <c r="C193" i="8"/>
  <c r="D193" i="8"/>
  <c r="E193" i="8"/>
  <c r="F193" i="8"/>
  <c r="G193" i="8"/>
  <c r="C194" i="8"/>
  <c r="D194" i="8"/>
  <c r="E194" i="8"/>
  <c r="F194" i="8"/>
  <c r="G194" i="8"/>
  <c r="C195" i="8"/>
  <c r="D195" i="8"/>
  <c r="E195" i="8"/>
  <c r="F195" i="8"/>
  <c r="G195" i="8"/>
  <c r="C196" i="8"/>
  <c r="D196" i="8"/>
  <c r="E196" i="8"/>
  <c r="F196" i="8"/>
  <c r="G196" i="8"/>
  <c r="C197" i="8"/>
  <c r="D197" i="8"/>
  <c r="E197" i="8"/>
  <c r="F197" i="8"/>
  <c r="G197" i="8"/>
  <c r="C198" i="8"/>
  <c r="D198" i="8"/>
  <c r="E198" i="8"/>
  <c r="F198" i="8"/>
  <c r="G198" i="8"/>
  <c r="C199" i="8"/>
  <c r="D199" i="8"/>
  <c r="E199" i="8"/>
  <c r="F199" i="8"/>
  <c r="G199" i="8"/>
  <c r="C200" i="8"/>
  <c r="D200" i="8"/>
  <c r="E200" i="8"/>
  <c r="F200" i="8"/>
  <c r="G200" i="8"/>
  <c r="C201" i="8"/>
  <c r="D201" i="8"/>
  <c r="E201" i="8"/>
  <c r="F201" i="8"/>
  <c r="G201" i="8"/>
  <c r="C202" i="8"/>
  <c r="D202" i="8"/>
  <c r="E202" i="8"/>
  <c r="F202" i="8"/>
  <c r="G202" i="8"/>
  <c r="C203" i="8"/>
  <c r="D203" i="8"/>
  <c r="E203" i="8"/>
  <c r="F203" i="8"/>
  <c r="G203" i="8"/>
  <c r="C204" i="8"/>
  <c r="D204" i="8"/>
  <c r="E204" i="8"/>
  <c r="F204" i="8"/>
  <c r="G204" i="8"/>
  <c r="C205" i="8"/>
  <c r="D205" i="8"/>
  <c r="E205" i="8"/>
  <c r="F205" i="8"/>
  <c r="G205" i="8"/>
  <c r="C206" i="8"/>
  <c r="D206" i="8"/>
  <c r="E206" i="8"/>
  <c r="F206" i="8"/>
  <c r="G206" i="8"/>
  <c r="B7" i="7"/>
  <c r="D7" i="7"/>
  <c r="E7" i="7"/>
  <c r="F7" i="7"/>
  <c r="G7" i="7"/>
  <c r="I7" i="7"/>
  <c r="B8" i="7"/>
  <c r="D8" i="7"/>
  <c r="E8" i="7"/>
  <c r="F8" i="7"/>
  <c r="G8" i="7"/>
  <c r="I8" i="7"/>
  <c r="B9" i="7"/>
  <c r="D9" i="7"/>
  <c r="E9" i="7"/>
  <c r="F9" i="7"/>
  <c r="G9" i="7"/>
  <c r="I9" i="7"/>
  <c r="B10" i="7"/>
  <c r="D10" i="7"/>
  <c r="E10" i="7"/>
  <c r="F10" i="7"/>
  <c r="G10" i="7"/>
  <c r="I10" i="7"/>
  <c r="B11" i="7"/>
  <c r="D11" i="7"/>
  <c r="E11" i="7"/>
  <c r="F11" i="7"/>
  <c r="G11" i="7"/>
  <c r="I11" i="7"/>
  <c r="B12" i="7"/>
  <c r="D12" i="7"/>
  <c r="E12" i="7"/>
  <c r="F12" i="7"/>
  <c r="G12" i="7"/>
  <c r="I12" i="7"/>
  <c r="B13" i="7"/>
  <c r="D13" i="7"/>
  <c r="E13" i="7"/>
  <c r="F13" i="7"/>
  <c r="G13" i="7"/>
  <c r="I13" i="7"/>
  <c r="B14" i="7"/>
  <c r="D14" i="7"/>
  <c r="E14" i="7"/>
  <c r="F14" i="7"/>
  <c r="G14" i="7"/>
  <c r="I14" i="7"/>
  <c r="B15" i="7"/>
  <c r="D15" i="7"/>
  <c r="E15" i="7"/>
  <c r="F15" i="7"/>
  <c r="G15" i="7"/>
  <c r="I15" i="7"/>
  <c r="B16" i="7"/>
  <c r="D16" i="7"/>
  <c r="E16" i="7"/>
  <c r="F16" i="7"/>
  <c r="G16" i="7"/>
  <c r="I16" i="7"/>
  <c r="B17" i="7"/>
  <c r="D17" i="7"/>
  <c r="E17" i="7"/>
  <c r="F17" i="7"/>
  <c r="G17" i="7"/>
  <c r="I17" i="7"/>
  <c r="B18" i="7"/>
  <c r="D18" i="7"/>
  <c r="E18" i="7"/>
  <c r="F18" i="7"/>
  <c r="G18" i="7"/>
  <c r="I18" i="7"/>
  <c r="B19" i="7"/>
  <c r="D19" i="7"/>
  <c r="E19" i="7"/>
  <c r="F19" i="7"/>
  <c r="G19" i="7"/>
  <c r="I19" i="7"/>
  <c r="B20" i="7"/>
  <c r="D20" i="7"/>
  <c r="E20" i="7"/>
  <c r="F20" i="7"/>
  <c r="G20" i="7"/>
  <c r="I20" i="7"/>
  <c r="B21" i="7"/>
  <c r="D21" i="7"/>
  <c r="E21" i="7"/>
  <c r="F21" i="7"/>
  <c r="G21" i="7"/>
  <c r="I21" i="7"/>
  <c r="B22" i="7"/>
  <c r="D22" i="7"/>
  <c r="E22" i="7"/>
  <c r="F22" i="7"/>
  <c r="G22" i="7"/>
  <c r="I22" i="7"/>
  <c r="B23" i="7"/>
  <c r="D23" i="7"/>
  <c r="E23" i="7"/>
  <c r="F23" i="7"/>
  <c r="G23" i="7"/>
  <c r="I23" i="7"/>
  <c r="B24" i="7"/>
  <c r="D24" i="7"/>
  <c r="E24" i="7"/>
  <c r="F24" i="7"/>
  <c r="G24" i="7"/>
  <c r="I24" i="7"/>
  <c r="B25" i="7"/>
  <c r="D25" i="7"/>
  <c r="E25" i="7"/>
  <c r="F25" i="7"/>
  <c r="G25" i="7"/>
  <c r="I25" i="7"/>
  <c r="B26" i="7"/>
  <c r="D26" i="7"/>
  <c r="E26" i="7"/>
  <c r="F26" i="7"/>
  <c r="G26" i="7"/>
  <c r="I26" i="7"/>
  <c r="B27" i="7"/>
  <c r="D27" i="7"/>
  <c r="E27" i="7"/>
  <c r="F27" i="7"/>
  <c r="G27" i="7"/>
  <c r="I27" i="7"/>
  <c r="B28" i="7"/>
  <c r="D28" i="7"/>
  <c r="E28" i="7"/>
  <c r="F28" i="7"/>
  <c r="G28" i="7"/>
  <c r="I28" i="7"/>
  <c r="B29" i="7"/>
  <c r="D29" i="7"/>
  <c r="E29" i="7"/>
  <c r="F29" i="7"/>
  <c r="G29" i="7"/>
  <c r="I29" i="7"/>
  <c r="B30" i="7"/>
  <c r="D30" i="7"/>
  <c r="E30" i="7"/>
  <c r="F30" i="7"/>
  <c r="G30" i="7"/>
  <c r="I30" i="7"/>
  <c r="B31" i="7"/>
  <c r="D31" i="7"/>
  <c r="E31" i="7"/>
  <c r="F31" i="7"/>
  <c r="G31" i="7"/>
  <c r="I31" i="7"/>
  <c r="B32" i="7"/>
  <c r="D32" i="7"/>
  <c r="E32" i="7"/>
  <c r="F32" i="7"/>
  <c r="G32" i="7"/>
  <c r="I32" i="7"/>
  <c r="B33" i="7"/>
  <c r="D33" i="7"/>
  <c r="E33" i="7"/>
  <c r="F33" i="7"/>
  <c r="G33" i="7"/>
  <c r="I33" i="7"/>
  <c r="B34" i="7"/>
  <c r="D34" i="7"/>
  <c r="E34" i="7"/>
  <c r="F34" i="7"/>
  <c r="G34" i="7"/>
  <c r="I34" i="7"/>
  <c r="B35" i="7"/>
  <c r="D35" i="7"/>
  <c r="E35" i="7"/>
  <c r="F35" i="7"/>
  <c r="G35" i="7"/>
  <c r="I35" i="7"/>
  <c r="B36" i="7"/>
  <c r="D36" i="7"/>
  <c r="E36" i="7"/>
  <c r="F36" i="7"/>
  <c r="G36" i="7"/>
  <c r="I36" i="7"/>
  <c r="B37" i="7"/>
  <c r="D37" i="7"/>
  <c r="E37" i="7"/>
  <c r="F37" i="7"/>
  <c r="G37" i="7"/>
  <c r="I37" i="7"/>
  <c r="B38" i="7"/>
  <c r="D38" i="7"/>
  <c r="E38" i="7"/>
  <c r="F38" i="7"/>
  <c r="G38" i="7"/>
  <c r="I38" i="7"/>
  <c r="B39" i="7"/>
  <c r="D39" i="7"/>
  <c r="E39" i="7"/>
  <c r="F39" i="7"/>
  <c r="G39" i="7"/>
  <c r="I39" i="7"/>
  <c r="B40" i="7"/>
  <c r="D40" i="7"/>
  <c r="E40" i="7"/>
  <c r="F40" i="7"/>
  <c r="G40" i="7"/>
  <c r="I40" i="7"/>
  <c r="B41" i="7"/>
  <c r="D41" i="7"/>
  <c r="E41" i="7"/>
  <c r="F41" i="7"/>
  <c r="G41" i="7"/>
  <c r="I41" i="7"/>
  <c r="B42" i="7"/>
  <c r="D42" i="7"/>
  <c r="E42" i="7"/>
  <c r="F42" i="7"/>
  <c r="G42" i="7"/>
  <c r="I42" i="7"/>
  <c r="B43" i="7"/>
  <c r="D43" i="7"/>
  <c r="E43" i="7"/>
  <c r="F43" i="7"/>
  <c r="G43" i="7"/>
  <c r="I43" i="7"/>
  <c r="B44" i="7"/>
  <c r="D44" i="7"/>
  <c r="E44" i="7"/>
  <c r="F44" i="7"/>
  <c r="G44" i="7"/>
  <c r="I44" i="7"/>
  <c r="B45" i="7"/>
  <c r="D45" i="7"/>
  <c r="E45" i="7"/>
  <c r="F45" i="7"/>
  <c r="G45" i="7"/>
  <c r="I45" i="7"/>
  <c r="B46" i="7"/>
  <c r="D46" i="7"/>
  <c r="E46" i="7"/>
  <c r="F46" i="7"/>
  <c r="G46" i="7"/>
  <c r="I46" i="7"/>
  <c r="B47" i="7"/>
  <c r="D47" i="7"/>
  <c r="E47" i="7"/>
  <c r="F47" i="7"/>
  <c r="G47" i="7"/>
  <c r="I47" i="7"/>
  <c r="B48" i="7"/>
  <c r="D48" i="7"/>
  <c r="E48" i="7"/>
  <c r="F48" i="7"/>
  <c r="G48" i="7"/>
  <c r="I48" i="7"/>
  <c r="B49" i="7"/>
  <c r="D49" i="7"/>
  <c r="E49" i="7"/>
  <c r="F49" i="7"/>
  <c r="G49" i="7"/>
  <c r="I49" i="7"/>
  <c r="B50" i="7"/>
  <c r="D50" i="7"/>
  <c r="E50" i="7"/>
  <c r="F50" i="7"/>
  <c r="G50" i="7"/>
  <c r="I50" i="7"/>
  <c r="B51" i="7"/>
  <c r="D51" i="7"/>
  <c r="E51" i="7"/>
  <c r="F51" i="7"/>
  <c r="G51" i="7"/>
  <c r="I51" i="7"/>
  <c r="B52" i="7"/>
  <c r="D52" i="7"/>
  <c r="E52" i="7"/>
  <c r="F52" i="7"/>
  <c r="G52" i="7"/>
  <c r="I52" i="7"/>
  <c r="B53" i="7"/>
  <c r="D53" i="7"/>
  <c r="E53" i="7"/>
  <c r="F53" i="7"/>
  <c r="G53" i="7"/>
  <c r="I53" i="7"/>
  <c r="B54" i="7"/>
  <c r="D54" i="7"/>
  <c r="E54" i="7"/>
  <c r="F54" i="7"/>
  <c r="G54" i="7"/>
  <c r="I54" i="7"/>
  <c r="B55" i="7"/>
  <c r="D55" i="7"/>
  <c r="E55" i="7"/>
  <c r="F55" i="7"/>
  <c r="G55" i="7"/>
  <c r="I55" i="7"/>
  <c r="B56" i="7"/>
  <c r="D56" i="7"/>
  <c r="E56" i="7"/>
  <c r="F56" i="7"/>
  <c r="G56" i="7"/>
  <c r="I56" i="7"/>
  <c r="B57" i="7"/>
  <c r="D57" i="7"/>
  <c r="E57" i="7"/>
  <c r="F57" i="7"/>
  <c r="G57" i="7"/>
  <c r="I57" i="7"/>
  <c r="B58" i="7"/>
  <c r="D58" i="7"/>
  <c r="E58" i="7"/>
  <c r="F58" i="7"/>
  <c r="G58" i="7"/>
  <c r="I58" i="7"/>
  <c r="B59" i="7"/>
  <c r="D59" i="7"/>
  <c r="E59" i="7"/>
  <c r="F59" i="7"/>
  <c r="G59" i="7"/>
  <c r="I59" i="7"/>
  <c r="B60" i="7"/>
  <c r="D60" i="7"/>
  <c r="E60" i="7"/>
  <c r="F60" i="7"/>
  <c r="G60" i="7"/>
  <c r="I60" i="7"/>
  <c r="B61" i="7"/>
  <c r="D61" i="7"/>
  <c r="E61" i="7"/>
  <c r="F61" i="7"/>
  <c r="G61" i="7"/>
  <c r="I61" i="7"/>
  <c r="B62" i="7"/>
  <c r="D62" i="7"/>
  <c r="E62" i="7"/>
  <c r="F62" i="7"/>
  <c r="G62" i="7"/>
  <c r="I62" i="7"/>
  <c r="B63" i="7"/>
  <c r="D63" i="7"/>
  <c r="E63" i="7"/>
  <c r="F63" i="7"/>
  <c r="G63" i="7"/>
  <c r="I63" i="7"/>
  <c r="B64" i="7"/>
  <c r="D64" i="7"/>
  <c r="E64" i="7"/>
  <c r="F64" i="7"/>
  <c r="G64" i="7"/>
  <c r="I64" i="7"/>
  <c r="B65" i="7"/>
  <c r="D65" i="7"/>
  <c r="E65" i="7"/>
  <c r="F65" i="7"/>
  <c r="G65" i="7"/>
  <c r="I65" i="7"/>
  <c r="B66" i="7"/>
  <c r="D66" i="7"/>
  <c r="E66" i="7"/>
  <c r="F66" i="7"/>
  <c r="G66" i="7"/>
  <c r="I66" i="7"/>
  <c r="B67" i="7"/>
  <c r="D67" i="7"/>
  <c r="E67" i="7"/>
  <c r="F67" i="7"/>
  <c r="G67" i="7"/>
  <c r="I67" i="7"/>
  <c r="B68" i="7"/>
  <c r="D68" i="7"/>
  <c r="E68" i="7"/>
  <c r="F68" i="7"/>
  <c r="G68" i="7"/>
  <c r="I68" i="7"/>
  <c r="B69" i="7"/>
  <c r="D69" i="7"/>
  <c r="E69" i="7"/>
  <c r="F69" i="7"/>
  <c r="G69" i="7"/>
  <c r="I69" i="7"/>
  <c r="B70" i="7"/>
  <c r="D70" i="7"/>
  <c r="E70" i="7"/>
  <c r="F70" i="7"/>
  <c r="G70" i="7"/>
  <c r="I70" i="7"/>
  <c r="B71" i="7"/>
  <c r="D71" i="7"/>
  <c r="E71" i="7"/>
  <c r="F71" i="7"/>
  <c r="G71" i="7"/>
  <c r="I71" i="7"/>
  <c r="B72" i="7"/>
  <c r="D72" i="7"/>
  <c r="E72" i="7"/>
  <c r="F72" i="7"/>
  <c r="G72" i="7"/>
  <c r="I72" i="7"/>
  <c r="B73" i="7"/>
  <c r="D73" i="7"/>
  <c r="E73" i="7"/>
  <c r="F73" i="7"/>
  <c r="G73" i="7"/>
  <c r="I73" i="7"/>
  <c r="B74" i="7"/>
  <c r="D74" i="7"/>
  <c r="E74" i="7"/>
  <c r="F74" i="7"/>
  <c r="G74" i="7"/>
  <c r="I74" i="7"/>
  <c r="B75" i="7"/>
  <c r="D75" i="7"/>
  <c r="E75" i="7"/>
  <c r="F75" i="7"/>
  <c r="G75" i="7"/>
  <c r="I75" i="7"/>
  <c r="B76" i="7"/>
  <c r="D76" i="7"/>
  <c r="E76" i="7"/>
  <c r="F76" i="7"/>
  <c r="G76" i="7"/>
  <c r="I76" i="7"/>
  <c r="B77" i="7"/>
  <c r="D77" i="7"/>
  <c r="E77" i="7"/>
  <c r="F77" i="7"/>
  <c r="G77" i="7"/>
  <c r="I77" i="7"/>
  <c r="B78" i="7"/>
  <c r="D78" i="7"/>
  <c r="E78" i="7"/>
  <c r="F78" i="7"/>
  <c r="G78" i="7"/>
  <c r="I78" i="7"/>
  <c r="B79" i="7"/>
  <c r="D79" i="7"/>
  <c r="E79" i="7"/>
  <c r="F79" i="7"/>
  <c r="G79" i="7"/>
  <c r="I79" i="7"/>
  <c r="B80" i="7"/>
  <c r="D80" i="7"/>
  <c r="E80" i="7"/>
  <c r="F80" i="7"/>
  <c r="G80" i="7"/>
  <c r="I80" i="7"/>
  <c r="B81" i="7"/>
  <c r="D81" i="7"/>
  <c r="E81" i="7"/>
  <c r="F81" i="7"/>
  <c r="G81" i="7"/>
  <c r="I81" i="7"/>
  <c r="B82" i="7"/>
  <c r="D82" i="7"/>
  <c r="E82" i="7"/>
  <c r="F82" i="7"/>
  <c r="G82" i="7"/>
  <c r="I82" i="7"/>
  <c r="B83" i="7"/>
  <c r="D83" i="7"/>
  <c r="E83" i="7"/>
  <c r="F83" i="7"/>
  <c r="G83" i="7"/>
  <c r="I83" i="7"/>
  <c r="B84" i="7"/>
  <c r="D84" i="7"/>
  <c r="E84" i="7"/>
  <c r="F84" i="7"/>
  <c r="G84" i="7"/>
  <c r="I84" i="7"/>
  <c r="B85" i="7"/>
  <c r="D85" i="7"/>
  <c r="E85" i="7"/>
  <c r="F85" i="7"/>
  <c r="G85" i="7"/>
  <c r="I85" i="7"/>
  <c r="B86" i="7"/>
  <c r="D86" i="7"/>
  <c r="E86" i="7"/>
  <c r="F86" i="7"/>
  <c r="G86" i="7"/>
  <c r="I86" i="7"/>
  <c r="B87" i="7"/>
  <c r="D87" i="7"/>
  <c r="E87" i="7"/>
  <c r="F87" i="7"/>
  <c r="G87" i="7"/>
  <c r="I87" i="7"/>
  <c r="B88" i="7"/>
  <c r="D88" i="7"/>
  <c r="E88" i="7"/>
  <c r="F88" i="7"/>
  <c r="G88" i="7"/>
  <c r="I88" i="7"/>
  <c r="B89" i="7"/>
  <c r="D89" i="7"/>
  <c r="E89" i="7"/>
  <c r="F89" i="7"/>
  <c r="G89" i="7"/>
  <c r="I89" i="7"/>
  <c r="B90" i="7"/>
  <c r="D90" i="7"/>
  <c r="E90" i="7"/>
  <c r="F90" i="7"/>
  <c r="G90" i="7"/>
  <c r="I90" i="7"/>
  <c r="B91" i="7"/>
  <c r="D91" i="7"/>
  <c r="E91" i="7"/>
  <c r="F91" i="7"/>
  <c r="G91" i="7"/>
  <c r="I91" i="7"/>
  <c r="B92" i="7"/>
  <c r="D92" i="7"/>
  <c r="E92" i="7"/>
  <c r="F92" i="7"/>
  <c r="G92" i="7"/>
  <c r="I92" i="7"/>
  <c r="B93" i="7"/>
  <c r="D93" i="7"/>
  <c r="E93" i="7"/>
  <c r="F93" i="7"/>
  <c r="G93" i="7"/>
  <c r="I93" i="7"/>
  <c r="B94" i="7"/>
  <c r="D94" i="7"/>
  <c r="E94" i="7"/>
  <c r="F94" i="7"/>
  <c r="G94" i="7"/>
  <c r="I94" i="7"/>
  <c r="B95" i="7"/>
  <c r="D95" i="7"/>
  <c r="E95" i="7"/>
  <c r="F95" i="7"/>
  <c r="G95" i="7"/>
  <c r="I95" i="7"/>
  <c r="B96" i="7"/>
  <c r="D96" i="7"/>
  <c r="E96" i="7"/>
  <c r="F96" i="7"/>
  <c r="G96" i="7"/>
  <c r="I96" i="7"/>
  <c r="B97" i="7"/>
  <c r="D97" i="7"/>
  <c r="E97" i="7"/>
  <c r="F97" i="7"/>
  <c r="G97" i="7"/>
  <c r="I97" i="7"/>
  <c r="B98" i="7"/>
  <c r="D98" i="7"/>
  <c r="E98" i="7"/>
  <c r="F98" i="7"/>
  <c r="G98" i="7"/>
  <c r="I98" i="7"/>
  <c r="B99" i="7"/>
  <c r="D99" i="7"/>
  <c r="E99" i="7"/>
  <c r="F99" i="7"/>
  <c r="G99" i="7"/>
  <c r="I99" i="7"/>
  <c r="B100" i="7"/>
  <c r="D100" i="7"/>
  <c r="E100" i="7"/>
  <c r="F100" i="7"/>
  <c r="G100" i="7"/>
  <c r="I100" i="7"/>
  <c r="B101" i="7"/>
  <c r="D101" i="7"/>
  <c r="E101" i="7"/>
  <c r="F101" i="7"/>
  <c r="G101" i="7"/>
  <c r="I101" i="7"/>
  <c r="B102" i="7"/>
  <c r="D102" i="7"/>
  <c r="E102" i="7"/>
  <c r="F102" i="7"/>
  <c r="G102" i="7"/>
  <c r="I102" i="7"/>
  <c r="B103" i="7"/>
  <c r="D103" i="7"/>
  <c r="E103" i="7"/>
  <c r="F103" i="7"/>
  <c r="G103" i="7"/>
  <c r="I103" i="7"/>
  <c r="B104" i="7"/>
  <c r="D104" i="7"/>
  <c r="E104" i="7"/>
  <c r="F104" i="7"/>
  <c r="G104" i="7"/>
  <c r="I104" i="7"/>
  <c r="B105" i="7"/>
  <c r="D105" i="7"/>
  <c r="E105" i="7"/>
  <c r="F105" i="7"/>
  <c r="G105" i="7"/>
  <c r="I105" i="7"/>
  <c r="B106" i="7"/>
  <c r="D106" i="7"/>
  <c r="E106" i="7"/>
  <c r="F106" i="7"/>
  <c r="G106" i="7"/>
  <c r="I106" i="7"/>
  <c r="B107" i="7"/>
  <c r="D107" i="7"/>
  <c r="E107" i="7"/>
  <c r="F107" i="7"/>
  <c r="G107" i="7"/>
  <c r="I107" i="7"/>
  <c r="B108" i="7"/>
  <c r="D108" i="7"/>
  <c r="E108" i="7"/>
  <c r="F108" i="7"/>
  <c r="G108" i="7"/>
  <c r="I108" i="7"/>
  <c r="B109" i="7"/>
  <c r="D109" i="7"/>
  <c r="E109" i="7"/>
  <c r="F109" i="7"/>
  <c r="G109" i="7"/>
  <c r="I109" i="7"/>
  <c r="B110" i="7"/>
  <c r="D110" i="7"/>
  <c r="E110" i="7"/>
  <c r="F110" i="7"/>
  <c r="G110" i="7"/>
  <c r="I110" i="7"/>
  <c r="B111" i="7"/>
  <c r="D111" i="7"/>
  <c r="E111" i="7"/>
  <c r="F111" i="7"/>
  <c r="G111" i="7"/>
  <c r="I111" i="7"/>
  <c r="B112" i="7"/>
  <c r="D112" i="7"/>
  <c r="E112" i="7"/>
  <c r="F112" i="7"/>
  <c r="G112" i="7"/>
  <c r="I112" i="7"/>
  <c r="B113" i="7"/>
  <c r="D113" i="7"/>
  <c r="E113" i="7"/>
  <c r="F113" i="7"/>
  <c r="G113" i="7"/>
  <c r="I113" i="7"/>
  <c r="B114" i="7"/>
  <c r="D114" i="7"/>
  <c r="E114" i="7"/>
  <c r="F114" i="7"/>
  <c r="G114" i="7"/>
  <c r="I114" i="7"/>
  <c r="B115" i="7"/>
  <c r="D115" i="7"/>
  <c r="E115" i="7"/>
  <c r="F115" i="7"/>
  <c r="G115" i="7"/>
  <c r="I115" i="7"/>
  <c r="B116" i="7"/>
  <c r="D116" i="7"/>
  <c r="E116" i="7"/>
  <c r="F116" i="7"/>
  <c r="G116" i="7"/>
  <c r="I116" i="7"/>
  <c r="B117" i="7"/>
  <c r="D117" i="7"/>
  <c r="E117" i="7"/>
  <c r="F117" i="7"/>
  <c r="G117" i="7"/>
  <c r="I117" i="7"/>
  <c r="B118" i="7"/>
  <c r="D118" i="7"/>
  <c r="E118" i="7"/>
  <c r="F118" i="7"/>
  <c r="G118" i="7"/>
  <c r="I118" i="7"/>
  <c r="B119" i="7"/>
  <c r="D119" i="7"/>
  <c r="E119" i="7"/>
  <c r="F119" i="7"/>
  <c r="G119" i="7"/>
  <c r="I119" i="7"/>
  <c r="B120" i="7"/>
  <c r="D120" i="7"/>
  <c r="E120" i="7"/>
  <c r="F120" i="7"/>
  <c r="G120" i="7"/>
  <c r="I120" i="7"/>
  <c r="B121" i="7"/>
  <c r="D121" i="7"/>
  <c r="E121" i="7"/>
  <c r="F121" i="7"/>
  <c r="G121" i="7"/>
  <c r="I121" i="7"/>
  <c r="B122" i="7"/>
  <c r="D122" i="7"/>
  <c r="E122" i="7"/>
  <c r="F122" i="7"/>
  <c r="G122" i="7"/>
  <c r="I122" i="7"/>
  <c r="B123" i="7"/>
  <c r="D123" i="7"/>
  <c r="E123" i="7"/>
  <c r="F123" i="7"/>
  <c r="G123" i="7"/>
  <c r="I123" i="7"/>
  <c r="B124" i="7"/>
  <c r="D124" i="7"/>
  <c r="E124" i="7"/>
  <c r="F124" i="7"/>
  <c r="G124" i="7"/>
  <c r="I124" i="7"/>
  <c r="B125" i="7"/>
  <c r="D125" i="7"/>
  <c r="E125" i="7"/>
  <c r="F125" i="7"/>
  <c r="G125" i="7"/>
  <c r="I125" i="7"/>
  <c r="B126" i="7"/>
  <c r="D126" i="7"/>
  <c r="E126" i="7"/>
  <c r="F126" i="7"/>
  <c r="G126" i="7"/>
  <c r="I126" i="7"/>
  <c r="B127" i="7"/>
  <c r="D127" i="7"/>
  <c r="E127" i="7"/>
  <c r="F127" i="7"/>
  <c r="G127" i="7"/>
  <c r="I127" i="7"/>
  <c r="B128" i="7"/>
  <c r="D128" i="7"/>
  <c r="E128" i="7"/>
  <c r="F128" i="7"/>
  <c r="G128" i="7"/>
  <c r="I128" i="7"/>
  <c r="B129" i="7"/>
  <c r="D129" i="7"/>
  <c r="E129" i="7"/>
  <c r="F129" i="7"/>
  <c r="G129" i="7"/>
  <c r="I129" i="7"/>
  <c r="B130" i="7"/>
  <c r="D130" i="7"/>
  <c r="E130" i="7"/>
  <c r="F130" i="7"/>
  <c r="G130" i="7"/>
  <c r="I130" i="7"/>
  <c r="B131" i="7"/>
  <c r="D131" i="7"/>
  <c r="E131" i="7"/>
  <c r="F131" i="7"/>
  <c r="G131" i="7"/>
  <c r="I131" i="7"/>
  <c r="B132" i="7"/>
  <c r="D132" i="7"/>
  <c r="E132" i="7"/>
  <c r="F132" i="7"/>
  <c r="G132" i="7"/>
  <c r="I132" i="7"/>
  <c r="B133" i="7"/>
  <c r="D133" i="7"/>
  <c r="E133" i="7"/>
  <c r="F133" i="7"/>
  <c r="G133" i="7"/>
  <c r="I133" i="7"/>
  <c r="B134" i="7"/>
  <c r="D134" i="7"/>
  <c r="E134" i="7"/>
  <c r="F134" i="7"/>
  <c r="G134" i="7"/>
  <c r="I134" i="7"/>
  <c r="B135" i="7"/>
  <c r="D135" i="7"/>
  <c r="E135" i="7"/>
  <c r="F135" i="7"/>
  <c r="G135" i="7"/>
  <c r="I135" i="7"/>
  <c r="B136" i="7"/>
  <c r="D136" i="7"/>
  <c r="E136" i="7"/>
  <c r="F136" i="7"/>
  <c r="G136" i="7"/>
  <c r="I136" i="7"/>
  <c r="B137" i="7"/>
  <c r="D137" i="7"/>
  <c r="E137" i="7"/>
  <c r="F137" i="7"/>
  <c r="G137" i="7"/>
  <c r="I137" i="7"/>
  <c r="B138" i="7"/>
  <c r="D138" i="7"/>
  <c r="E138" i="7"/>
  <c r="F138" i="7"/>
  <c r="G138" i="7"/>
  <c r="I138" i="7"/>
  <c r="B139" i="7"/>
  <c r="D139" i="7"/>
  <c r="E139" i="7"/>
  <c r="F139" i="7"/>
  <c r="G139" i="7"/>
  <c r="I139" i="7"/>
  <c r="B140" i="7"/>
  <c r="D140" i="7"/>
  <c r="E140" i="7"/>
  <c r="F140" i="7"/>
  <c r="G140" i="7"/>
  <c r="I140" i="7"/>
  <c r="B141" i="7"/>
  <c r="D141" i="7"/>
  <c r="E141" i="7"/>
  <c r="F141" i="7"/>
  <c r="G141" i="7"/>
  <c r="I141" i="7"/>
  <c r="B142" i="7"/>
  <c r="D142" i="7"/>
  <c r="E142" i="7"/>
  <c r="F142" i="7"/>
  <c r="G142" i="7"/>
  <c r="I142" i="7"/>
  <c r="B143" i="7"/>
  <c r="D143" i="7"/>
  <c r="E143" i="7"/>
  <c r="F143" i="7"/>
  <c r="G143" i="7"/>
  <c r="I143" i="7"/>
  <c r="B144" i="7"/>
  <c r="D144" i="7"/>
  <c r="E144" i="7"/>
  <c r="F144" i="7"/>
  <c r="G144" i="7"/>
  <c r="I144" i="7"/>
  <c r="B145" i="7"/>
  <c r="D145" i="7"/>
  <c r="E145" i="7"/>
  <c r="F145" i="7"/>
  <c r="G145" i="7"/>
  <c r="I145" i="7"/>
  <c r="B146" i="7"/>
  <c r="D146" i="7"/>
  <c r="E146" i="7"/>
  <c r="F146" i="7"/>
  <c r="G146" i="7"/>
  <c r="I146" i="7"/>
  <c r="B147" i="7"/>
  <c r="D147" i="7"/>
  <c r="E147" i="7"/>
  <c r="F147" i="7"/>
  <c r="G147" i="7"/>
  <c r="I147" i="7"/>
  <c r="B148" i="7"/>
  <c r="D148" i="7"/>
  <c r="E148" i="7"/>
  <c r="F148" i="7"/>
  <c r="G148" i="7"/>
  <c r="I148" i="7"/>
  <c r="B149" i="7"/>
  <c r="D149" i="7"/>
  <c r="E149" i="7"/>
  <c r="F149" i="7"/>
  <c r="G149" i="7"/>
  <c r="I149" i="7"/>
  <c r="B150" i="7"/>
  <c r="D150" i="7"/>
  <c r="E150" i="7"/>
  <c r="F150" i="7"/>
  <c r="G150" i="7"/>
  <c r="I150" i="7"/>
  <c r="B151" i="7"/>
  <c r="D151" i="7"/>
  <c r="E151" i="7"/>
  <c r="F151" i="7"/>
  <c r="G151" i="7"/>
  <c r="I151" i="7"/>
  <c r="B152" i="7"/>
  <c r="D152" i="7"/>
  <c r="E152" i="7"/>
  <c r="F152" i="7"/>
  <c r="G152" i="7"/>
  <c r="I152" i="7"/>
  <c r="B153" i="7"/>
  <c r="D153" i="7"/>
  <c r="E153" i="7"/>
  <c r="F153" i="7"/>
  <c r="G153" i="7"/>
  <c r="I153" i="7"/>
  <c r="B154" i="7"/>
  <c r="D154" i="7"/>
  <c r="E154" i="7"/>
  <c r="F154" i="7"/>
  <c r="G154" i="7"/>
  <c r="I154" i="7"/>
  <c r="B155" i="7"/>
  <c r="D155" i="7"/>
  <c r="E155" i="7"/>
  <c r="F155" i="7"/>
  <c r="G155" i="7"/>
  <c r="I155" i="7"/>
  <c r="B156" i="7"/>
  <c r="D156" i="7"/>
  <c r="E156" i="7"/>
  <c r="F156" i="7"/>
  <c r="G156" i="7"/>
  <c r="I156" i="7"/>
  <c r="B157" i="7"/>
  <c r="D157" i="7"/>
  <c r="E157" i="7"/>
  <c r="F157" i="7"/>
  <c r="G157" i="7"/>
  <c r="I157" i="7"/>
  <c r="B158" i="7"/>
  <c r="D158" i="7"/>
  <c r="E158" i="7"/>
  <c r="F158" i="7"/>
  <c r="G158" i="7"/>
  <c r="I158" i="7"/>
  <c r="B159" i="7"/>
  <c r="D159" i="7"/>
  <c r="E159" i="7"/>
  <c r="F159" i="7"/>
  <c r="G159" i="7"/>
  <c r="I159" i="7"/>
  <c r="B160" i="7"/>
  <c r="D160" i="7"/>
  <c r="E160" i="7"/>
  <c r="F160" i="7"/>
  <c r="G160" i="7"/>
  <c r="I160" i="7"/>
  <c r="B161" i="7"/>
  <c r="D161" i="7"/>
  <c r="E161" i="7"/>
  <c r="F161" i="7"/>
  <c r="G161" i="7"/>
  <c r="I161" i="7"/>
  <c r="B162" i="7"/>
  <c r="D162" i="7"/>
  <c r="E162" i="7"/>
  <c r="F162" i="7"/>
  <c r="G162" i="7"/>
  <c r="I162" i="7"/>
  <c r="B163" i="7"/>
  <c r="D163" i="7"/>
  <c r="E163" i="7"/>
  <c r="F163" i="7"/>
  <c r="G163" i="7"/>
  <c r="I163" i="7"/>
  <c r="B164" i="7"/>
  <c r="D164" i="7"/>
  <c r="E164" i="7"/>
  <c r="F164" i="7"/>
  <c r="G164" i="7"/>
  <c r="I164" i="7"/>
  <c r="B165" i="7"/>
  <c r="D165" i="7"/>
  <c r="E165" i="7"/>
  <c r="F165" i="7"/>
  <c r="G165" i="7"/>
  <c r="I165" i="7"/>
  <c r="B166" i="7"/>
  <c r="D166" i="7"/>
  <c r="E166" i="7"/>
  <c r="F166" i="7"/>
  <c r="G166" i="7"/>
  <c r="I166" i="7"/>
  <c r="B167" i="7"/>
  <c r="D167" i="7"/>
  <c r="E167" i="7"/>
  <c r="F167" i="7"/>
  <c r="G167" i="7"/>
  <c r="I167" i="7"/>
  <c r="B168" i="7"/>
  <c r="D168" i="7"/>
  <c r="E168" i="7"/>
  <c r="F168" i="7"/>
  <c r="G168" i="7"/>
  <c r="I168" i="7"/>
  <c r="B169" i="7"/>
  <c r="D169" i="7"/>
  <c r="E169" i="7"/>
  <c r="F169" i="7"/>
  <c r="G169" i="7"/>
  <c r="I169" i="7"/>
  <c r="B170" i="7"/>
  <c r="D170" i="7"/>
  <c r="E170" i="7"/>
  <c r="F170" i="7"/>
  <c r="G170" i="7"/>
  <c r="I170" i="7"/>
  <c r="B171" i="7"/>
  <c r="D171" i="7"/>
  <c r="E171" i="7"/>
  <c r="F171" i="7"/>
  <c r="G171" i="7"/>
  <c r="I171" i="7"/>
  <c r="B172" i="7"/>
  <c r="D172" i="7"/>
  <c r="E172" i="7"/>
  <c r="F172" i="7"/>
  <c r="G172" i="7"/>
  <c r="I172" i="7"/>
  <c r="B173" i="7"/>
  <c r="D173" i="7"/>
  <c r="E173" i="7"/>
  <c r="F173" i="7"/>
  <c r="G173" i="7"/>
  <c r="I173" i="7"/>
  <c r="B174" i="7"/>
  <c r="D174" i="7"/>
  <c r="E174" i="7"/>
  <c r="F174" i="7"/>
  <c r="G174" i="7"/>
  <c r="I174" i="7"/>
  <c r="B175" i="7"/>
  <c r="D175" i="7"/>
  <c r="E175" i="7"/>
  <c r="F175" i="7"/>
  <c r="G175" i="7"/>
  <c r="I175" i="7"/>
  <c r="B176" i="7"/>
  <c r="D176" i="7"/>
  <c r="E176" i="7"/>
  <c r="F176" i="7"/>
  <c r="G176" i="7"/>
  <c r="I176" i="7"/>
  <c r="B177" i="7"/>
  <c r="D177" i="7"/>
  <c r="E177" i="7"/>
  <c r="F177" i="7"/>
  <c r="G177" i="7"/>
  <c r="I177" i="7"/>
  <c r="B178" i="7"/>
  <c r="D178" i="7"/>
  <c r="E178" i="7"/>
  <c r="F178" i="7"/>
  <c r="G178" i="7"/>
  <c r="I178" i="7"/>
  <c r="B179" i="7"/>
  <c r="D179" i="7"/>
  <c r="E179" i="7"/>
  <c r="F179" i="7"/>
  <c r="G179" i="7"/>
  <c r="I179" i="7"/>
  <c r="B180" i="7"/>
  <c r="D180" i="7"/>
  <c r="E180" i="7"/>
  <c r="F180" i="7"/>
  <c r="G180" i="7"/>
  <c r="I180" i="7"/>
  <c r="B181" i="7"/>
  <c r="D181" i="7"/>
  <c r="E181" i="7"/>
  <c r="F181" i="7"/>
  <c r="G181" i="7"/>
  <c r="I181" i="7"/>
  <c r="B182" i="7"/>
  <c r="D182" i="7"/>
  <c r="E182" i="7"/>
  <c r="F182" i="7"/>
  <c r="G182" i="7"/>
  <c r="I182" i="7"/>
  <c r="B183" i="7"/>
  <c r="D183" i="7"/>
  <c r="E183" i="7"/>
  <c r="F183" i="7"/>
  <c r="G183" i="7"/>
  <c r="I183" i="7"/>
  <c r="B184" i="7"/>
  <c r="D184" i="7"/>
  <c r="E184" i="7"/>
  <c r="F184" i="7"/>
  <c r="G184" i="7"/>
  <c r="I184" i="7"/>
  <c r="B185" i="7"/>
  <c r="D185" i="7"/>
  <c r="E185" i="7"/>
  <c r="F185" i="7"/>
  <c r="G185" i="7"/>
  <c r="I185" i="7"/>
  <c r="B186" i="7"/>
  <c r="D186" i="7"/>
  <c r="E186" i="7"/>
  <c r="F186" i="7"/>
  <c r="G186" i="7"/>
  <c r="I186" i="7"/>
  <c r="B187" i="7"/>
  <c r="D187" i="7"/>
  <c r="E187" i="7"/>
  <c r="F187" i="7"/>
  <c r="G187" i="7"/>
  <c r="I187" i="7"/>
  <c r="B188" i="7"/>
  <c r="D188" i="7"/>
  <c r="E188" i="7"/>
  <c r="F188" i="7"/>
  <c r="G188" i="7"/>
  <c r="I188" i="7"/>
  <c r="B189" i="7"/>
  <c r="D189" i="7"/>
  <c r="E189" i="7"/>
  <c r="F189" i="7"/>
  <c r="G189" i="7"/>
  <c r="I189" i="7"/>
  <c r="B190" i="7"/>
  <c r="D190" i="7"/>
  <c r="E190" i="7"/>
  <c r="F190" i="7"/>
  <c r="G190" i="7"/>
  <c r="I190" i="7"/>
  <c r="B191" i="7"/>
  <c r="D191" i="7"/>
  <c r="E191" i="7"/>
  <c r="F191" i="7"/>
  <c r="G191" i="7"/>
  <c r="I191" i="7"/>
  <c r="B192" i="7"/>
  <c r="D192" i="7"/>
  <c r="E192" i="7"/>
  <c r="F192" i="7"/>
  <c r="G192" i="7"/>
  <c r="I192" i="7"/>
  <c r="B193" i="7"/>
  <c r="D193" i="7"/>
  <c r="E193" i="7"/>
  <c r="F193" i="7"/>
  <c r="G193" i="7"/>
  <c r="I193" i="7"/>
  <c r="B194" i="7"/>
  <c r="D194" i="7"/>
  <c r="E194" i="7"/>
  <c r="F194" i="7"/>
  <c r="G194" i="7"/>
  <c r="I194" i="7"/>
  <c r="B195" i="7"/>
  <c r="D195" i="7"/>
  <c r="E195" i="7"/>
  <c r="F195" i="7"/>
  <c r="G195" i="7"/>
  <c r="I195" i="7"/>
  <c r="B196" i="7"/>
  <c r="D196" i="7"/>
  <c r="E196" i="7"/>
  <c r="F196" i="7"/>
  <c r="G196" i="7"/>
  <c r="I196" i="7"/>
  <c r="B197" i="7"/>
  <c r="D197" i="7"/>
  <c r="E197" i="7"/>
  <c r="F197" i="7"/>
  <c r="G197" i="7"/>
  <c r="I197" i="7"/>
  <c r="B198" i="7"/>
  <c r="D198" i="7"/>
  <c r="E198" i="7"/>
  <c r="F198" i="7"/>
  <c r="G198" i="7"/>
  <c r="I198" i="7"/>
  <c r="B199" i="7"/>
  <c r="D199" i="7"/>
  <c r="E199" i="7"/>
  <c r="F199" i="7"/>
  <c r="G199" i="7"/>
  <c r="I199" i="7"/>
  <c r="B200" i="7"/>
  <c r="D200" i="7"/>
  <c r="E200" i="7"/>
  <c r="F200" i="7"/>
  <c r="G200" i="7"/>
  <c r="I200" i="7"/>
  <c r="B201" i="7"/>
  <c r="D201" i="7"/>
  <c r="E201" i="7"/>
  <c r="F201" i="7"/>
  <c r="G201" i="7"/>
  <c r="I201" i="7"/>
  <c r="B202" i="7"/>
  <c r="D202" i="7"/>
  <c r="E202" i="7"/>
  <c r="F202" i="7"/>
  <c r="G202" i="7"/>
  <c r="I202" i="7"/>
  <c r="B203" i="7"/>
  <c r="D203" i="7"/>
  <c r="E203" i="7"/>
  <c r="F203" i="7"/>
  <c r="G203" i="7"/>
  <c r="I203" i="7"/>
  <c r="B204" i="7"/>
  <c r="D204" i="7"/>
  <c r="E204" i="7"/>
  <c r="F204" i="7"/>
  <c r="G204" i="7"/>
  <c r="I204" i="7"/>
  <c r="B205" i="7"/>
  <c r="D205" i="7"/>
  <c r="E205" i="7"/>
  <c r="F205" i="7"/>
  <c r="G205" i="7"/>
  <c r="I205" i="7"/>
  <c r="B206" i="7"/>
  <c r="D206" i="7"/>
  <c r="E206" i="7"/>
  <c r="F206" i="7"/>
  <c r="G206" i="7"/>
  <c r="I206" i="7"/>
  <c r="B7" i="6"/>
  <c r="D7" i="6"/>
  <c r="E7" i="6"/>
  <c r="F7" i="6"/>
  <c r="G7" i="6"/>
  <c r="B8" i="6"/>
  <c r="D8" i="6"/>
  <c r="E8" i="6"/>
  <c r="F8" i="6"/>
  <c r="G8" i="6"/>
  <c r="I8" i="6"/>
  <c r="B9" i="6"/>
  <c r="D9" i="6"/>
  <c r="E9" i="6"/>
  <c r="F9" i="6"/>
  <c r="G9" i="6"/>
  <c r="I9" i="6"/>
  <c r="B10" i="6"/>
  <c r="D10" i="6"/>
  <c r="E10" i="6"/>
  <c r="F10" i="6"/>
  <c r="G10" i="6"/>
  <c r="I10" i="6"/>
  <c r="B11" i="6"/>
  <c r="D11" i="6"/>
  <c r="E11" i="6"/>
  <c r="F11" i="6"/>
  <c r="G11" i="6"/>
  <c r="I11" i="6"/>
  <c r="B12" i="6"/>
  <c r="D12" i="6"/>
  <c r="E12" i="6"/>
  <c r="F12" i="6"/>
  <c r="G12" i="6"/>
  <c r="I12" i="6"/>
  <c r="B13" i="6"/>
  <c r="D13" i="6"/>
  <c r="E13" i="6"/>
  <c r="F13" i="6"/>
  <c r="G13" i="6"/>
  <c r="L13" i="6"/>
  <c r="L14" i="6" s="1"/>
  <c r="B14" i="6"/>
  <c r="D14" i="6"/>
  <c r="E14" i="6"/>
  <c r="F14" i="6"/>
  <c r="G14" i="6"/>
  <c r="I14" i="6"/>
  <c r="B15" i="6"/>
  <c r="D15" i="6"/>
  <c r="E15" i="6"/>
  <c r="F15" i="6"/>
  <c r="G15" i="6"/>
  <c r="L15" i="6"/>
  <c r="L16" i="6" s="1"/>
  <c r="L17" i="6" s="1"/>
  <c r="L18" i="6" s="1"/>
  <c r="L19" i="6" s="1"/>
  <c r="L20" i="6" s="1"/>
  <c r="I55" i="6" s="1"/>
  <c r="B16" i="6"/>
  <c r="D16" i="6"/>
  <c r="E16" i="6"/>
  <c r="F16" i="6"/>
  <c r="G16" i="6"/>
  <c r="I16" i="6"/>
  <c r="B17" i="6"/>
  <c r="D17" i="6"/>
  <c r="E17" i="6"/>
  <c r="F17" i="6"/>
  <c r="G17" i="6"/>
  <c r="B18" i="6"/>
  <c r="D18" i="6"/>
  <c r="E18" i="6"/>
  <c r="F18" i="6"/>
  <c r="G18" i="6"/>
  <c r="I18" i="6"/>
  <c r="B19" i="6"/>
  <c r="D19" i="6"/>
  <c r="E19" i="6"/>
  <c r="F19" i="6"/>
  <c r="G19" i="6"/>
  <c r="I19" i="6"/>
  <c r="B20" i="6"/>
  <c r="D20" i="6"/>
  <c r="E20" i="6"/>
  <c r="F20" i="6"/>
  <c r="G20" i="6"/>
  <c r="B21" i="6"/>
  <c r="D21" i="6"/>
  <c r="E21" i="6"/>
  <c r="F21" i="6"/>
  <c r="G21" i="6"/>
  <c r="I21" i="6"/>
  <c r="L21" i="6"/>
  <c r="L22" i="6" s="1"/>
  <c r="B22" i="6"/>
  <c r="D22" i="6"/>
  <c r="E22" i="6"/>
  <c r="F22" i="6"/>
  <c r="G22" i="6"/>
  <c r="I22" i="6"/>
  <c r="B23" i="6"/>
  <c r="D23" i="6"/>
  <c r="E23" i="6"/>
  <c r="F23" i="6"/>
  <c r="G23" i="6"/>
  <c r="I23" i="6"/>
  <c r="B24" i="6"/>
  <c r="D24" i="6"/>
  <c r="E24" i="6"/>
  <c r="F24" i="6"/>
  <c r="G24" i="6"/>
  <c r="B25" i="6"/>
  <c r="D25" i="6"/>
  <c r="E25" i="6"/>
  <c r="F25" i="6"/>
  <c r="G25" i="6"/>
  <c r="B26" i="6"/>
  <c r="D26" i="6"/>
  <c r="E26" i="6"/>
  <c r="F26" i="6"/>
  <c r="G26" i="6"/>
  <c r="B27" i="6"/>
  <c r="D27" i="6"/>
  <c r="E27" i="6"/>
  <c r="F27" i="6"/>
  <c r="G27" i="6"/>
  <c r="I27" i="6"/>
  <c r="B28" i="6"/>
  <c r="D28" i="6"/>
  <c r="E28" i="6"/>
  <c r="F28" i="6"/>
  <c r="G28" i="6"/>
  <c r="I28" i="6"/>
  <c r="B29" i="6"/>
  <c r="D29" i="6"/>
  <c r="E29" i="6"/>
  <c r="F29" i="6"/>
  <c r="G29" i="6"/>
  <c r="I29" i="6"/>
  <c r="B30" i="6"/>
  <c r="D30" i="6"/>
  <c r="E30" i="6"/>
  <c r="F30" i="6"/>
  <c r="G30" i="6"/>
  <c r="B31" i="6"/>
  <c r="D31" i="6"/>
  <c r="E31" i="6"/>
  <c r="F31" i="6"/>
  <c r="G31" i="6"/>
  <c r="B32" i="6"/>
  <c r="D32" i="6"/>
  <c r="E32" i="6"/>
  <c r="F32" i="6"/>
  <c r="G32" i="6"/>
  <c r="I32" i="6"/>
  <c r="B33" i="6"/>
  <c r="D33" i="6"/>
  <c r="E33" i="6"/>
  <c r="F33" i="6"/>
  <c r="G33" i="6"/>
  <c r="B34" i="6"/>
  <c r="D34" i="6"/>
  <c r="E34" i="6"/>
  <c r="F34" i="6"/>
  <c r="G34" i="6"/>
  <c r="B35" i="6"/>
  <c r="D35" i="6"/>
  <c r="E35" i="6"/>
  <c r="F35" i="6"/>
  <c r="G35" i="6"/>
  <c r="B36" i="6"/>
  <c r="D36" i="6"/>
  <c r="E36" i="6"/>
  <c r="F36" i="6"/>
  <c r="G36" i="6"/>
  <c r="B37" i="6"/>
  <c r="D37" i="6"/>
  <c r="E37" i="6"/>
  <c r="F37" i="6"/>
  <c r="G37" i="6"/>
  <c r="I37" i="6"/>
  <c r="B38" i="6"/>
  <c r="D38" i="6"/>
  <c r="E38" i="6"/>
  <c r="F38" i="6"/>
  <c r="G38" i="6"/>
  <c r="I38" i="6"/>
  <c r="B39" i="6"/>
  <c r="D39" i="6"/>
  <c r="E39" i="6"/>
  <c r="F39" i="6"/>
  <c r="G39" i="6"/>
  <c r="I39" i="6"/>
  <c r="B40" i="6"/>
  <c r="D40" i="6"/>
  <c r="E40" i="6"/>
  <c r="F40" i="6"/>
  <c r="G40" i="6"/>
  <c r="B41" i="6"/>
  <c r="D41" i="6"/>
  <c r="E41" i="6"/>
  <c r="F41" i="6"/>
  <c r="G41" i="6"/>
  <c r="B42" i="6"/>
  <c r="D42" i="6"/>
  <c r="E42" i="6"/>
  <c r="F42" i="6"/>
  <c r="G42" i="6"/>
  <c r="B43" i="6"/>
  <c r="D43" i="6"/>
  <c r="E43" i="6"/>
  <c r="F43" i="6"/>
  <c r="G43" i="6"/>
  <c r="B44" i="6"/>
  <c r="D44" i="6"/>
  <c r="E44" i="6"/>
  <c r="F44" i="6"/>
  <c r="G44" i="6"/>
  <c r="B45" i="6"/>
  <c r="D45" i="6"/>
  <c r="E45" i="6"/>
  <c r="F45" i="6"/>
  <c r="G45" i="6"/>
  <c r="B46" i="6"/>
  <c r="D46" i="6"/>
  <c r="E46" i="6"/>
  <c r="F46" i="6"/>
  <c r="G46" i="6"/>
  <c r="B47" i="6"/>
  <c r="D47" i="6"/>
  <c r="E47" i="6"/>
  <c r="F47" i="6"/>
  <c r="G47" i="6"/>
  <c r="I47" i="6"/>
  <c r="B48" i="6"/>
  <c r="D48" i="6"/>
  <c r="E48" i="6"/>
  <c r="F48" i="6"/>
  <c r="G48" i="6"/>
  <c r="I48" i="6"/>
  <c r="B49" i="6"/>
  <c r="D49" i="6"/>
  <c r="E49" i="6"/>
  <c r="F49" i="6"/>
  <c r="G49" i="6"/>
  <c r="B50" i="6"/>
  <c r="D50" i="6"/>
  <c r="E50" i="6"/>
  <c r="F50" i="6"/>
  <c r="G50" i="6"/>
  <c r="B51" i="6"/>
  <c r="D51" i="6"/>
  <c r="E51" i="6"/>
  <c r="F51" i="6"/>
  <c r="G51" i="6"/>
  <c r="I51" i="6"/>
  <c r="B52" i="6"/>
  <c r="D52" i="6"/>
  <c r="E52" i="6"/>
  <c r="F52" i="6"/>
  <c r="G52" i="6"/>
  <c r="I52" i="6"/>
  <c r="B53" i="6"/>
  <c r="D53" i="6"/>
  <c r="E53" i="6"/>
  <c r="F53" i="6"/>
  <c r="G53" i="6"/>
  <c r="I53" i="6"/>
  <c r="B54" i="6"/>
  <c r="D54" i="6"/>
  <c r="E54" i="6"/>
  <c r="F54" i="6"/>
  <c r="G54" i="6"/>
  <c r="I54" i="6"/>
  <c r="B55" i="6"/>
  <c r="D55" i="6"/>
  <c r="E55" i="6"/>
  <c r="F55" i="6"/>
  <c r="G55" i="6"/>
  <c r="B56" i="6"/>
  <c r="D56" i="6"/>
  <c r="E56" i="6"/>
  <c r="F56" i="6"/>
  <c r="G56" i="6"/>
  <c r="B57" i="6"/>
  <c r="D57" i="6"/>
  <c r="E57" i="6"/>
  <c r="F57" i="6"/>
  <c r="G57" i="6"/>
  <c r="B58" i="6"/>
  <c r="D58" i="6"/>
  <c r="E58" i="6"/>
  <c r="F58" i="6"/>
  <c r="G58" i="6"/>
  <c r="I58" i="6"/>
  <c r="B59" i="6"/>
  <c r="D59" i="6"/>
  <c r="E59" i="6"/>
  <c r="F59" i="6"/>
  <c r="G59" i="6"/>
  <c r="B60" i="6"/>
  <c r="D60" i="6"/>
  <c r="E60" i="6"/>
  <c r="F60" i="6"/>
  <c r="G60" i="6"/>
  <c r="B61" i="6"/>
  <c r="D61" i="6"/>
  <c r="E61" i="6"/>
  <c r="F61" i="6"/>
  <c r="G61" i="6"/>
  <c r="I61" i="6"/>
  <c r="B62" i="6"/>
  <c r="D62" i="6"/>
  <c r="E62" i="6"/>
  <c r="F62" i="6"/>
  <c r="G62" i="6"/>
  <c r="B63" i="6"/>
  <c r="D63" i="6"/>
  <c r="E63" i="6"/>
  <c r="F63" i="6"/>
  <c r="G63" i="6"/>
  <c r="I63" i="6"/>
  <c r="B64" i="6"/>
  <c r="D64" i="6"/>
  <c r="E64" i="6"/>
  <c r="F64" i="6"/>
  <c r="G64" i="6"/>
  <c r="B65" i="6"/>
  <c r="D65" i="6"/>
  <c r="E65" i="6"/>
  <c r="F65" i="6"/>
  <c r="G65" i="6"/>
  <c r="B66" i="6"/>
  <c r="D66" i="6"/>
  <c r="E66" i="6"/>
  <c r="F66" i="6"/>
  <c r="G66" i="6"/>
  <c r="B67" i="6"/>
  <c r="D67" i="6"/>
  <c r="E67" i="6"/>
  <c r="F67" i="6"/>
  <c r="G67" i="6"/>
  <c r="I67" i="6"/>
  <c r="B68" i="6"/>
  <c r="D68" i="6"/>
  <c r="E68" i="6"/>
  <c r="F68" i="6"/>
  <c r="G68" i="6"/>
  <c r="I68" i="6"/>
  <c r="B69" i="6"/>
  <c r="D69" i="6"/>
  <c r="E69" i="6"/>
  <c r="F69" i="6"/>
  <c r="G69" i="6"/>
  <c r="I69" i="6"/>
  <c r="B70" i="6"/>
  <c r="D70" i="6"/>
  <c r="E70" i="6"/>
  <c r="F70" i="6"/>
  <c r="G70" i="6"/>
  <c r="B71" i="6"/>
  <c r="D71" i="6"/>
  <c r="E71" i="6"/>
  <c r="F71" i="6"/>
  <c r="G71" i="6"/>
  <c r="B72" i="6"/>
  <c r="D72" i="6"/>
  <c r="E72" i="6"/>
  <c r="F72" i="6"/>
  <c r="G72" i="6"/>
  <c r="B73" i="6"/>
  <c r="D73" i="6"/>
  <c r="E73" i="6"/>
  <c r="F73" i="6"/>
  <c r="G73" i="6"/>
  <c r="I73" i="6"/>
  <c r="B74" i="6"/>
  <c r="D74" i="6"/>
  <c r="E74" i="6"/>
  <c r="F74" i="6"/>
  <c r="G74" i="6"/>
  <c r="I74" i="6"/>
  <c r="B75" i="6"/>
  <c r="D75" i="6"/>
  <c r="E75" i="6"/>
  <c r="F75" i="6"/>
  <c r="G75" i="6"/>
  <c r="I75" i="6"/>
  <c r="B76" i="6"/>
  <c r="D76" i="6"/>
  <c r="E76" i="6"/>
  <c r="F76" i="6"/>
  <c r="G76" i="6"/>
  <c r="B77" i="6"/>
  <c r="D77" i="6"/>
  <c r="E77" i="6"/>
  <c r="F77" i="6"/>
  <c r="G77" i="6"/>
  <c r="B78" i="6"/>
  <c r="D78" i="6"/>
  <c r="E78" i="6"/>
  <c r="F78" i="6"/>
  <c r="G78" i="6"/>
  <c r="B79" i="6"/>
  <c r="D79" i="6"/>
  <c r="E79" i="6"/>
  <c r="F79" i="6"/>
  <c r="G79" i="6"/>
  <c r="B80" i="6"/>
  <c r="D80" i="6"/>
  <c r="E80" i="6"/>
  <c r="F80" i="6"/>
  <c r="G80" i="6"/>
  <c r="B81" i="6"/>
  <c r="D81" i="6"/>
  <c r="E81" i="6"/>
  <c r="F81" i="6"/>
  <c r="G81" i="6"/>
  <c r="B82" i="6"/>
  <c r="D82" i="6"/>
  <c r="E82" i="6"/>
  <c r="F82" i="6"/>
  <c r="G82" i="6"/>
  <c r="B83" i="6"/>
  <c r="D83" i="6"/>
  <c r="E83" i="6"/>
  <c r="F83" i="6"/>
  <c r="G83" i="6"/>
  <c r="B84" i="6"/>
  <c r="D84" i="6"/>
  <c r="E84" i="6"/>
  <c r="F84" i="6"/>
  <c r="G84" i="6"/>
  <c r="B85" i="6"/>
  <c r="D85" i="6"/>
  <c r="E85" i="6"/>
  <c r="F85" i="6"/>
  <c r="G85" i="6"/>
  <c r="I85" i="6"/>
  <c r="B86" i="6"/>
  <c r="D86" i="6"/>
  <c r="E86" i="6"/>
  <c r="F86" i="6"/>
  <c r="G86" i="6"/>
  <c r="B87" i="6"/>
  <c r="D87" i="6"/>
  <c r="E87" i="6"/>
  <c r="F87" i="6"/>
  <c r="G87" i="6"/>
  <c r="B88" i="6"/>
  <c r="D88" i="6"/>
  <c r="E88" i="6"/>
  <c r="F88" i="6"/>
  <c r="G88" i="6"/>
  <c r="B89" i="6"/>
  <c r="D89" i="6"/>
  <c r="E89" i="6"/>
  <c r="F89" i="6"/>
  <c r="G89" i="6"/>
  <c r="B90" i="6"/>
  <c r="D90" i="6"/>
  <c r="E90" i="6"/>
  <c r="F90" i="6"/>
  <c r="G90" i="6"/>
  <c r="I90" i="6"/>
  <c r="B91" i="6"/>
  <c r="D91" i="6"/>
  <c r="E91" i="6"/>
  <c r="F91" i="6"/>
  <c r="G91" i="6"/>
  <c r="I91" i="6"/>
  <c r="B92" i="6"/>
  <c r="D92" i="6"/>
  <c r="E92" i="6"/>
  <c r="F92" i="6"/>
  <c r="G92" i="6"/>
  <c r="I92" i="6"/>
  <c r="B93" i="6"/>
  <c r="D93" i="6"/>
  <c r="E93" i="6"/>
  <c r="F93" i="6"/>
  <c r="G93" i="6"/>
  <c r="B94" i="6"/>
  <c r="D94" i="6"/>
  <c r="E94" i="6"/>
  <c r="F94" i="6"/>
  <c r="G94" i="6"/>
  <c r="B95" i="6"/>
  <c r="D95" i="6"/>
  <c r="E95" i="6"/>
  <c r="F95" i="6"/>
  <c r="G95" i="6"/>
  <c r="B96" i="6"/>
  <c r="D96" i="6"/>
  <c r="E96" i="6"/>
  <c r="F96" i="6"/>
  <c r="G96" i="6"/>
  <c r="B97" i="6"/>
  <c r="D97" i="6"/>
  <c r="E97" i="6"/>
  <c r="F97" i="6"/>
  <c r="G97" i="6"/>
  <c r="B98" i="6"/>
  <c r="D98" i="6"/>
  <c r="E98" i="6"/>
  <c r="F98" i="6"/>
  <c r="G98" i="6"/>
  <c r="B99" i="6"/>
  <c r="D99" i="6"/>
  <c r="E99" i="6"/>
  <c r="F99" i="6"/>
  <c r="G99" i="6"/>
  <c r="I99" i="6"/>
  <c r="B100" i="6"/>
  <c r="D100" i="6"/>
  <c r="E100" i="6"/>
  <c r="F100" i="6"/>
  <c r="G100" i="6"/>
  <c r="B101" i="6"/>
  <c r="D101" i="6"/>
  <c r="E101" i="6"/>
  <c r="F101" i="6"/>
  <c r="G101" i="6"/>
  <c r="I101" i="6"/>
  <c r="B102" i="6"/>
  <c r="D102" i="6"/>
  <c r="E102" i="6"/>
  <c r="F102" i="6"/>
  <c r="G102" i="6"/>
  <c r="I102" i="6"/>
  <c r="B103" i="6"/>
  <c r="D103" i="6"/>
  <c r="E103" i="6"/>
  <c r="F103" i="6"/>
  <c r="G103" i="6"/>
  <c r="B104" i="6"/>
  <c r="D104" i="6"/>
  <c r="E104" i="6"/>
  <c r="F104" i="6"/>
  <c r="G104" i="6"/>
  <c r="B105" i="6"/>
  <c r="D105" i="6"/>
  <c r="E105" i="6"/>
  <c r="F105" i="6"/>
  <c r="G105" i="6"/>
  <c r="B106" i="6"/>
  <c r="D106" i="6"/>
  <c r="E106" i="6"/>
  <c r="F106" i="6"/>
  <c r="G106" i="6"/>
  <c r="I106" i="6"/>
  <c r="B107" i="6"/>
  <c r="D107" i="6"/>
  <c r="E107" i="6"/>
  <c r="F107" i="6"/>
  <c r="G107" i="6"/>
  <c r="B108" i="6"/>
  <c r="D108" i="6"/>
  <c r="E108" i="6"/>
  <c r="F108" i="6"/>
  <c r="G108" i="6"/>
  <c r="I108" i="6"/>
  <c r="B109" i="6"/>
  <c r="D109" i="6"/>
  <c r="E109" i="6"/>
  <c r="F109" i="6"/>
  <c r="G109" i="6"/>
  <c r="I109" i="6"/>
  <c r="B110" i="6"/>
  <c r="D110" i="6"/>
  <c r="E110" i="6"/>
  <c r="F110" i="6"/>
  <c r="G110" i="6"/>
  <c r="I110" i="6"/>
  <c r="B111" i="6"/>
  <c r="D111" i="6"/>
  <c r="E111" i="6"/>
  <c r="F111" i="6"/>
  <c r="G111" i="6"/>
  <c r="B112" i="6"/>
  <c r="D112" i="6"/>
  <c r="E112" i="6"/>
  <c r="F112" i="6"/>
  <c r="G112" i="6"/>
  <c r="B113" i="6"/>
  <c r="D113" i="6"/>
  <c r="E113" i="6"/>
  <c r="F113" i="6"/>
  <c r="G113" i="6"/>
  <c r="B114" i="6"/>
  <c r="D114" i="6"/>
  <c r="E114" i="6"/>
  <c r="F114" i="6"/>
  <c r="G114" i="6"/>
  <c r="B115" i="6"/>
  <c r="D115" i="6"/>
  <c r="E115" i="6"/>
  <c r="F115" i="6"/>
  <c r="G115" i="6"/>
  <c r="B116" i="6"/>
  <c r="D116" i="6"/>
  <c r="E116" i="6"/>
  <c r="F116" i="6"/>
  <c r="G116" i="6"/>
  <c r="I116" i="6"/>
  <c r="B117" i="6"/>
  <c r="D117" i="6"/>
  <c r="E117" i="6"/>
  <c r="F117" i="6"/>
  <c r="G117" i="6"/>
  <c r="B118" i="6"/>
  <c r="D118" i="6"/>
  <c r="E118" i="6"/>
  <c r="F118" i="6"/>
  <c r="G118" i="6"/>
  <c r="B119" i="6"/>
  <c r="D119" i="6"/>
  <c r="E119" i="6"/>
  <c r="F119" i="6"/>
  <c r="G119" i="6"/>
  <c r="I119" i="6"/>
  <c r="B120" i="6"/>
  <c r="D120" i="6"/>
  <c r="E120" i="6"/>
  <c r="F120" i="6"/>
  <c r="G120" i="6"/>
  <c r="I120" i="6"/>
  <c r="B121" i="6"/>
  <c r="D121" i="6"/>
  <c r="E121" i="6"/>
  <c r="F121" i="6"/>
  <c r="G121" i="6"/>
  <c r="I121" i="6"/>
  <c r="B122" i="6"/>
  <c r="D122" i="6"/>
  <c r="E122" i="6"/>
  <c r="F122" i="6"/>
  <c r="G122" i="6"/>
  <c r="B123" i="6"/>
  <c r="D123" i="6"/>
  <c r="E123" i="6"/>
  <c r="F123" i="6"/>
  <c r="G123" i="6"/>
  <c r="B124" i="6"/>
  <c r="D124" i="6"/>
  <c r="E124" i="6"/>
  <c r="F124" i="6"/>
  <c r="G124" i="6"/>
  <c r="I124" i="6"/>
  <c r="B125" i="6"/>
  <c r="D125" i="6"/>
  <c r="E125" i="6"/>
  <c r="F125" i="6"/>
  <c r="G125" i="6"/>
  <c r="I125" i="6"/>
  <c r="B126" i="6"/>
  <c r="D126" i="6"/>
  <c r="E126" i="6"/>
  <c r="F126" i="6"/>
  <c r="G126" i="6"/>
  <c r="B127" i="6"/>
  <c r="D127" i="6"/>
  <c r="E127" i="6"/>
  <c r="F127" i="6"/>
  <c r="G127" i="6"/>
  <c r="B128" i="6"/>
  <c r="D128" i="6"/>
  <c r="E128" i="6"/>
  <c r="F128" i="6"/>
  <c r="G128" i="6"/>
  <c r="B129" i="6"/>
  <c r="D129" i="6"/>
  <c r="E129" i="6"/>
  <c r="F129" i="6"/>
  <c r="G129" i="6"/>
  <c r="B130" i="6"/>
  <c r="D130" i="6"/>
  <c r="E130" i="6"/>
  <c r="F130" i="6"/>
  <c r="G130" i="6"/>
  <c r="B131" i="6"/>
  <c r="D131" i="6"/>
  <c r="E131" i="6"/>
  <c r="F131" i="6"/>
  <c r="G131" i="6"/>
  <c r="B132" i="6"/>
  <c r="D132" i="6"/>
  <c r="E132" i="6"/>
  <c r="F132" i="6"/>
  <c r="G132" i="6"/>
  <c r="I132" i="6"/>
  <c r="B133" i="6"/>
  <c r="D133" i="6"/>
  <c r="E133" i="6"/>
  <c r="F133" i="6"/>
  <c r="G133" i="6"/>
  <c r="I133" i="6"/>
  <c r="B134" i="6"/>
  <c r="D134" i="6"/>
  <c r="E134" i="6"/>
  <c r="F134" i="6"/>
  <c r="G134" i="6"/>
  <c r="I134" i="6"/>
  <c r="B135" i="6"/>
  <c r="D135" i="6"/>
  <c r="E135" i="6"/>
  <c r="F135" i="6"/>
  <c r="G135" i="6"/>
  <c r="I135" i="6"/>
  <c r="B136" i="6"/>
  <c r="D136" i="6"/>
  <c r="E136" i="6"/>
  <c r="F136" i="6"/>
  <c r="G136" i="6"/>
  <c r="I136" i="6"/>
  <c r="B137" i="6"/>
  <c r="D137" i="6"/>
  <c r="E137" i="6"/>
  <c r="F137" i="6"/>
  <c r="G137" i="6"/>
  <c r="I137" i="6"/>
  <c r="B138" i="6"/>
  <c r="D138" i="6"/>
  <c r="E138" i="6"/>
  <c r="F138" i="6"/>
  <c r="G138" i="6"/>
  <c r="I138" i="6"/>
  <c r="B139" i="6"/>
  <c r="D139" i="6"/>
  <c r="E139" i="6"/>
  <c r="F139" i="6"/>
  <c r="G139" i="6"/>
  <c r="I139" i="6"/>
  <c r="B140" i="6"/>
  <c r="D140" i="6"/>
  <c r="E140" i="6"/>
  <c r="F140" i="6"/>
  <c r="G140" i="6"/>
  <c r="I140" i="6"/>
  <c r="B141" i="6"/>
  <c r="D141" i="6"/>
  <c r="E141" i="6"/>
  <c r="F141" i="6"/>
  <c r="G141" i="6"/>
  <c r="I141" i="6"/>
  <c r="B142" i="6"/>
  <c r="D142" i="6"/>
  <c r="E142" i="6"/>
  <c r="F142" i="6"/>
  <c r="G142" i="6"/>
  <c r="B143" i="6"/>
  <c r="D143" i="6"/>
  <c r="E143" i="6"/>
  <c r="F143" i="6"/>
  <c r="G143" i="6"/>
  <c r="B144" i="6"/>
  <c r="D144" i="6"/>
  <c r="E144" i="6"/>
  <c r="F144" i="6"/>
  <c r="G144" i="6"/>
  <c r="I144" i="6"/>
  <c r="B145" i="6"/>
  <c r="D145" i="6"/>
  <c r="E145" i="6"/>
  <c r="F145" i="6"/>
  <c r="G145" i="6"/>
  <c r="I145" i="6"/>
  <c r="B146" i="6"/>
  <c r="D146" i="6"/>
  <c r="E146" i="6"/>
  <c r="F146" i="6"/>
  <c r="G146" i="6"/>
  <c r="I146" i="6"/>
  <c r="B147" i="6"/>
  <c r="D147" i="6"/>
  <c r="E147" i="6"/>
  <c r="F147" i="6"/>
  <c r="G147" i="6"/>
  <c r="I147" i="6"/>
  <c r="B148" i="6"/>
  <c r="D148" i="6"/>
  <c r="E148" i="6"/>
  <c r="F148" i="6"/>
  <c r="G148" i="6"/>
  <c r="B149" i="6"/>
  <c r="D149" i="6"/>
  <c r="E149" i="6"/>
  <c r="F149" i="6"/>
  <c r="G149" i="6"/>
  <c r="B150" i="6"/>
  <c r="D150" i="6"/>
  <c r="E150" i="6"/>
  <c r="F150" i="6"/>
  <c r="G150" i="6"/>
  <c r="B151" i="6"/>
  <c r="D151" i="6"/>
  <c r="E151" i="6"/>
  <c r="F151" i="6"/>
  <c r="G151" i="6"/>
  <c r="B152" i="6"/>
  <c r="D152" i="6"/>
  <c r="E152" i="6"/>
  <c r="F152" i="6"/>
  <c r="G152" i="6"/>
  <c r="B153" i="6"/>
  <c r="D153" i="6"/>
  <c r="E153" i="6"/>
  <c r="F153" i="6"/>
  <c r="G153" i="6"/>
  <c r="I153" i="6"/>
  <c r="B154" i="6"/>
  <c r="D154" i="6"/>
  <c r="E154" i="6"/>
  <c r="F154" i="6"/>
  <c r="G154" i="6"/>
  <c r="I154" i="6"/>
  <c r="B155" i="6"/>
  <c r="D155" i="6"/>
  <c r="E155" i="6"/>
  <c r="F155" i="6"/>
  <c r="G155" i="6"/>
  <c r="I155" i="6"/>
  <c r="B156" i="6"/>
  <c r="D156" i="6"/>
  <c r="E156" i="6"/>
  <c r="F156" i="6"/>
  <c r="G156" i="6"/>
  <c r="I156" i="6"/>
  <c r="B157" i="6"/>
  <c r="D157" i="6"/>
  <c r="E157" i="6"/>
  <c r="F157" i="6"/>
  <c r="G157" i="6"/>
  <c r="B158" i="6"/>
  <c r="D158" i="6"/>
  <c r="E158" i="6"/>
  <c r="F158" i="6"/>
  <c r="G158" i="6"/>
  <c r="I158" i="6"/>
  <c r="B159" i="6"/>
  <c r="D159" i="6"/>
  <c r="E159" i="6"/>
  <c r="F159" i="6"/>
  <c r="G159" i="6"/>
  <c r="I159" i="6"/>
  <c r="B160" i="6"/>
  <c r="D160" i="6"/>
  <c r="E160" i="6"/>
  <c r="F160" i="6"/>
  <c r="G160" i="6"/>
  <c r="B161" i="6"/>
  <c r="D161" i="6"/>
  <c r="E161" i="6"/>
  <c r="F161" i="6"/>
  <c r="G161" i="6"/>
  <c r="B162" i="6"/>
  <c r="D162" i="6"/>
  <c r="E162" i="6"/>
  <c r="F162" i="6"/>
  <c r="G162" i="6"/>
  <c r="I162" i="6"/>
  <c r="B163" i="6"/>
  <c r="D163" i="6"/>
  <c r="E163" i="6"/>
  <c r="F163" i="6"/>
  <c r="G163" i="6"/>
  <c r="I163" i="6"/>
  <c r="B164" i="6"/>
  <c r="D164" i="6"/>
  <c r="E164" i="6"/>
  <c r="F164" i="6"/>
  <c r="G164" i="6"/>
  <c r="I164" i="6"/>
  <c r="B165" i="6"/>
  <c r="D165" i="6"/>
  <c r="E165" i="6"/>
  <c r="F165" i="6"/>
  <c r="G165" i="6"/>
  <c r="I165" i="6"/>
  <c r="B166" i="6"/>
  <c r="D166" i="6"/>
  <c r="E166" i="6"/>
  <c r="F166" i="6"/>
  <c r="G166" i="6"/>
  <c r="B167" i="6"/>
  <c r="D167" i="6"/>
  <c r="E167" i="6"/>
  <c r="F167" i="6"/>
  <c r="G167" i="6"/>
  <c r="I167" i="6"/>
  <c r="B168" i="6"/>
  <c r="D168" i="6"/>
  <c r="E168" i="6"/>
  <c r="F168" i="6"/>
  <c r="G168" i="6"/>
  <c r="B169" i="6"/>
  <c r="D169" i="6"/>
  <c r="E169" i="6"/>
  <c r="F169" i="6"/>
  <c r="G169" i="6"/>
  <c r="I169" i="6"/>
  <c r="B170" i="6"/>
  <c r="D170" i="6"/>
  <c r="E170" i="6"/>
  <c r="F170" i="6"/>
  <c r="G170" i="6"/>
  <c r="I170" i="6"/>
  <c r="B171" i="6"/>
  <c r="D171" i="6"/>
  <c r="E171" i="6"/>
  <c r="F171" i="6"/>
  <c r="G171" i="6"/>
  <c r="I171" i="6"/>
  <c r="B172" i="6"/>
  <c r="D172" i="6"/>
  <c r="E172" i="6"/>
  <c r="F172" i="6"/>
  <c r="G172" i="6"/>
  <c r="B173" i="6"/>
  <c r="D173" i="6"/>
  <c r="E173" i="6"/>
  <c r="F173" i="6"/>
  <c r="G173" i="6"/>
  <c r="B174" i="6"/>
  <c r="D174" i="6"/>
  <c r="E174" i="6"/>
  <c r="F174" i="6"/>
  <c r="G174" i="6"/>
  <c r="I174" i="6"/>
  <c r="B175" i="6"/>
  <c r="D175" i="6"/>
  <c r="E175" i="6"/>
  <c r="F175" i="6"/>
  <c r="G175" i="6"/>
  <c r="I175" i="6"/>
  <c r="B176" i="6"/>
  <c r="D176" i="6"/>
  <c r="E176" i="6"/>
  <c r="F176" i="6"/>
  <c r="G176" i="6"/>
  <c r="I176" i="6"/>
  <c r="B177" i="6"/>
  <c r="D177" i="6"/>
  <c r="E177" i="6"/>
  <c r="F177" i="6"/>
  <c r="G177" i="6"/>
  <c r="B178" i="6"/>
  <c r="D178" i="6"/>
  <c r="E178" i="6"/>
  <c r="F178" i="6"/>
  <c r="G178" i="6"/>
  <c r="I178" i="6"/>
  <c r="B179" i="6"/>
  <c r="D179" i="6"/>
  <c r="E179" i="6"/>
  <c r="F179" i="6"/>
  <c r="G179" i="6"/>
  <c r="B180" i="6"/>
  <c r="D180" i="6"/>
  <c r="E180" i="6"/>
  <c r="F180" i="6"/>
  <c r="G180" i="6"/>
  <c r="I180" i="6"/>
  <c r="B181" i="6"/>
  <c r="D181" i="6"/>
  <c r="E181" i="6"/>
  <c r="F181" i="6"/>
  <c r="G181" i="6"/>
  <c r="B182" i="6"/>
  <c r="D182" i="6"/>
  <c r="E182" i="6"/>
  <c r="F182" i="6"/>
  <c r="G182" i="6"/>
  <c r="B183" i="6"/>
  <c r="D183" i="6"/>
  <c r="E183" i="6"/>
  <c r="F183" i="6"/>
  <c r="G183" i="6"/>
  <c r="B184" i="6"/>
  <c r="D184" i="6"/>
  <c r="E184" i="6"/>
  <c r="F184" i="6"/>
  <c r="G184" i="6"/>
  <c r="B185" i="6"/>
  <c r="D185" i="6"/>
  <c r="E185" i="6"/>
  <c r="F185" i="6"/>
  <c r="G185" i="6"/>
  <c r="B186" i="6"/>
  <c r="D186" i="6"/>
  <c r="E186" i="6"/>
  <c r="F186" i="6"/>
  <c r="G186" i="6"/>
  <c r="B187" i="6"/>
  <c r="D187" i="6"/>
  <c r="E187" i="6"/>
  <c r="F187" i="6"/>
  <c r="G187" i="6"/>
  <c r="B188" i="6"/>
  <c r="D188" i="6"/>
  <c r="E188" i="6"/>
  <c r="F188" i="6"/>
  <c r="G188" i="6"/>
  <c r="B189" i="6"/>
  <c r="D189" i="6"/>
  <c r="E189" i="6"/>
  <c r="F189" i="6"/>
  <c r="G189" i="6"/>
  <c r="B190" i="6"/>
  <c r="D190" i="6"/>
  <c r="E190" i="6"/>
  <c r="F190" i="6"/>
  <c r="G190" i="6"/>
  <c r="B191" i="6"/>
  <c r="D191" i="6"/>
  <c r="E191" i="6"/>
  <c r="F191" i="6"/>
  <c r="G191" i="6"/>
  <c r="I191" i="6"/>
  <c r="B192" i="6"/>
  <c r="D192" i="6"/>
  <c r="E192" i="6"/>
  <c r="F192" i="6"/>
  <c r="G192" i="6"/>
  <c r="B193" i="6"/>
  <c r="D193" i="6"/>
  <c r="E193" i="6"/>
  <c r="F193" i="6"/>
  <c r="G193" i="6"/>
  <c r="I193" i="6"/>
  <c r="B194" i="6"/>
  <c r="D194" i="6"/>
  <c r="E194" i="6"/>
  <c r="F194" i="6"/>
  <c r="G194" i="6"/>
  <c r="I194" i="6"/>
  <c r="B195" i="6"/>
  <c r="D195" i="6"/>
  <c r="E195" i="6"/>
  <c r="F195" i="6"/>
  <c r="G195" i="6"/>
  <c r="I195" i="6"/>
  <c r="B196" i="6"/>
  <c r="D196" i="6"/>
  <c r="E196" i="6"/>
  <c r="F196" i="6"/>
  <c r="G196" i="6"/>
  <c r="I196" i="6"/>
  <c r="B197" i="6"/>
  <c r="D197" i="6"/>
  <c r="E197" i="6"/>
  <c r="F197" i="6"/>
  <c r="G197" i="6"/>
  <c r="I197" i="6"/>
  <c r="B198" i="6"/>
  <c r="D198" i="6"/>
  <c r="E198" i="6"/>
  <c r="F198" i="6"/>
  <c r="G198" i="6"/>
  <c r="I198" i="6"/>
  <c r="B199" i="6"/>
  <c r="D199" i="6"/>
  <c r="E199" i="6"/>
  <c r="F199" i="6"/>
  <c r="G199" i="6"/>
  <c r="I199" i="6"/>
  <c r="B200" i="6"/>
  <c r="D200" i="6"/>
  <c r="E200" i="6"/>
  <c r="F200" i="6"/>
  <c r="G200" i="6"/>
  <c r="I200" i="6"/>
  <c r="B201" i="6"/>
  <c r="D201" i="6"/>
  <c r="E201" i="6"/>
  <c r="F201" i="6"/>
  <c r="G201" i="6"/>
  <c r="I201" i="6"/>
  <c r="B202" i="6"/>
  <c r="D202" i="6"/>
  <c r="E202" i="6"/>
  <c r="F202" i="6"/>
  <c r="G202" i="6"/>
  <c r="I202" i="6"/>
  <c r="B203" i="6"/>
  <c r="D203" i="6"/>
  <c r="E203" i="6"/>
  <c r="F203" i="6"/>
  <c r="G203" i="6"/>
  <c r="I203" i="6"/>
  <c r="B204" i="6"/>
  <c r="D204" i="6"/>
  <c r="E204" i="6"/>
  <c r="F204" i="6"/>
  <c r="G204" i="6"/>
  <c r="I204" i="6"/>
  <c r="B205" i="6"/>
  <c r="D205" i="6"/>
  <c r="E205" i="6"/>
  <c r="F205" i="6"/>
  <c r="G205" i="6"/>
  <c r="I205" i="6"/>
  <c r="B206" i="6"/>
  <c r="D206" i="6"/>
  <c r="E206" i="6"/>
  <c r="F206" i="6"/>
  <c r="G206" i="6"/>
  <c r="I206" i="6"/>
  <c r="C7" i="5"/>
  <c r="E7" i="5"/>
  <c r="F7" i="5"/>
  <c r="G7" i="5"/>
  <c r="H7" i="5"/>
  <c r="J7" i="5"/>
  <c r="C8" i="5"/>
  <c r="E8" i="5"/>
  <c r="F8" i="5"/>
  <c r="G8" i="5"/>
  <c r="H8" i="5"/>
  <c r="J8" i="5"/>
  <c r="H8" i="8" s="1"/>
  <c r="C9" i="5"/>
  <c r="E9" i="5"/>
  <c r="F9" i="5"/>
  <c r="G9" i="5"/>
  <c r="H9" i="5"/>
  <c r="J9" i="5"/>
  <c r="H9" i="8" s="1"/>
  <c r="C10" i="5"/>
  <c r="E10" i="5"/>
  <c r="F10" i="5"/>
  <c r="G10" i="5"/>
  <c r="H10" i="5"/>
  <c r="J10" i="5"/>
  <c r="H10" i="8" s="1"/>
  <c r="C11" i="5"/>
  <c r="E11" i="5"/>
  <c r="F11" i="5"/>
  <c r="G11" i="5"/>
  <c r="H11" i="5"/>
  <c r="J11" i="5"/>
  <c r="H11" i="8" s="1"/>
  <c r="C12" i="5"/>
  <c r="E12" i="5"/>
  <c r="F12" i="5"/>
  <c r="G12" i="5"/>
  <c r="H12" i="5"/>
  <c r="J12" i="5"/>
  <c r="H12" i="8" s="1"/>
  <c r="C13" i="5"/>
  <c r="E13" i="5"/>
  <c r="F13" i="5"/>
  <c r="G13" i="5"/>
  <c r="H13" i="5"/>
  <c r="J13" i="5"/>
  <c r="M13" i="5"/>
  <c r="M14" i="5" s="1"/>
  <c r="M15" i="5" s="1"/>
  <c r="M16" i="5" s="1"/>
  <c r="C14" i="5"/>
  <c r="E14" i="5"/>
  <c r="F14" i="5"/>
  <c r="G14" i="5"/>
  <c r="H14" i="5"/>
  <c r="C15" i="5"/>
  <c r="E15" i="5"/>
  <c r="F15" i="5"/>
  <c r="G15" i="5"/>
  <c r="H15" i="5"/>
  <c r="J15" i="5"/>
  <c r="C16" i="5"/>
  <c r="E16" i="5"/>
  <c r="F16" i="5"/>
  <c r="G16" i="5"/>
  <c r="H16" i="5"/>
  <c r="J16" i="5"/>
  <c r="H16" i="8" s="1"/>
  <c r="C17" i="5"/>
  <c r="E17" i="5"/>
  <c r="F17" i="5"/>
  <c r="G17" i="5"/>
  <c r="H17" i="5"/>
  <c r="J17" i="5"/>
  <c r="M17" i="5"/>
  <c r="M18" i="5" s="1"/>
  <c r="M19" i="5" s="1"/>
  <c r="M20" i="5" s="1"/>
  <c r="C18" i="5"/>
  <c r="E18" i="5"/>
  <c r="F18" i="5"/>
  <c r="G18" i="5"/>
  <c r="H18" i="5"/>
  <c r="J18" i="5"/>
  <c r="H18" i="8" s="1"/>
  <c r="C19" i="5"/>
  <c r="E19" i="5"/>
  <c r="F19" i="5"/>
  <c r="G19" i="5"/>
  <c r="H19" i="5"/>
  <c r="J19" i="5"/>
  <c r="H19" i="8" s="1"/>
  <c r="C20" i="5"/>
  <c r="E20" i="5"/>
  <c r="F20" i="5"/>
  <c r="G20" i="5"/>
  <c r="H20" i="5"/>
  <c r="J20" i="5"/>
  <c r="C21" i="5"/>
  <c r="E21" i="5"/>
  <c r="F21" i="5"/>
  <c r="G21" i="5"/>
  <c r="H21" i="5"/>
  <c r="M21" i="5"/>
  <c r="M22" i="5" s="1"/>
  <c r="M23" i="5" s="1"/>
  <c r="M24" i="5" s="1"/>
  <c r="C22" i="5"/>
  <c r="E22" i="5"/>
  <c r="F22" i="5"/>
  <c r="G22" i="5"/>
  <c r="H22" i="5"/>
  <c r="J22" i="5"/>
  <c r="H22" i="8" s="1"/>
  <c r="C23" i="5"/>
  <c r="E23" i="5"/>
  <c r="F23" i="5"/>
  <c r="G23" i="5"/>
  <c r="H23" i="5"/>
  <c r="C24" i="5"/>
  <c r="E24" i="5"/>
  <c r="F24" i="5"/>
  <c r="G24" i="5"/>
  <c r="H24" i="5"/>
  <c r="J24" i="5"/>
  <c r="C25" i="5"/>
  <c r="E25" i="5"/>
  <c r="F25" i="5"/>
  <c r="G25" i="5"/>
  <c r="H25" i="5"/>
  <c r="J25" i="5"/>
  <c r="M25" i="5"/>
  <c r="M26" i="5" s="1"/>
  <c r="M27" i="5" s="1"/>
  <c r="M28" i="5" s="1"/>
  <c r="M29" i="5" s="1"/>
  <c r="M30" i="5" s="1"/>
  <c r="M31" i="5" s="1"/>
  <c r="M32" i="5" s="1"/>
  <c r="M33" i="5" s="1"/>
  <c r="M34" i="5" s="1"/>
  <c r="M35" i="5" s="1"/>
  <c r="M36" i="5" s="1"/>
  <c r="M37" i="5" s="1"/>
  <c r="M38" i="5" s="1"/>
  <c r="C26" i="5"/>
  <c r="E26" i="5"/>
  <c r="F26" i="5"/>
  <c r="G26" i="5"/>
  <c r="H26" i="5"/>
  <c r="J26" i="5"/>
  <c r="C27" i="5"/>
  <c r="E27" i="5"/>
  <c r="F27" i="5"/>
  <c r="G27" i="5"/>
  <c r="H27" i="5"/>
  <c r="C28" i="5"/>
  <c r="E28" i="5"/>
  <c r="F28" i="5"/>
  <c r="G28" i="5"/>
  <c r="H28" i="5"/>
  <c r="C29" i="5"/>
  <c r="E29" i="5"/>
  <c r="F29" i="5"/>
  <c r="G29" i="5"/>
  <c r="H29" i="5"/>
  <c r="C30" i="5"/>
  <c r="E30" i="5"/>
  <c r="F30" i="5"/>
  <c r="G30" i="5"/>
  <c r="H30" i="5"/>
  <c r="J30" i="5"/>
  <c r="C31" i="5"/>
  <c r="E31" i="5"/>
  <c r="F31" i="5"/>
  <c r="G31" i="5"/>
  <c r="H31" i="5"/>
  <c r="J31" i="5"/>
  <c r="C32" i="5"/>
  <c r="E32" i="5"/>
  <c r="F32" i="5"/>
  <c r="G32" i="5"/>
  <c r="H32" i="5"/>
  <c r="J32" i="5"/>
  <c r="H32" i="8" s="1"/>
  <c r="C33" i="5"/>
  <c r="E33" i="5"/>
  <c r="F33" i="5"/>
  <c r="G33" i="5"/>
  <c r="H33" i="5"/>
  <c r="J33" i="5"/>
  <c r="C34" i="5"/>
  <c r="E34" i="5"/>
  <c r="F34" i="5"/>
  <c r="G34" i="5"/>
  <c r="H34" i="5"/>
  <c r="J34" i="5"/>
  <c r="C35" i="5"/>
  <c r="E35" i="5"/>
  <c r="F35" i="5"/>
  <c r="G35" i="5"/>
  <c r="H35" i="5"/>
  <c r="J35" i="5"/>
  <c r="C36" i="5"/>
  <c r="E36" i="5"/>
  <c r="F36" i="5"/>
  <c r="G36" i="5"/>
  <c r="H36" i="5"/>
  <c r="J36" i="5"/>
  <c r="C37" i="5"/>
  <c r="E37" i="5"/>
  <c r="F37" i="5"/>
  <c r="G37" i="5"/>
  <c r="H37" i="5"/>
  <c r="J37" i="5"/>
  <c r="H37" i="8" s="1"/>
  <c r="C38" i="5"/>
  <c r="E38" i="5"/>
  <c r="F38" i="5"/>
  <c r="G38" i="5"/>
  <c r="H38" i="5"/>
  <c r="J38" i="5"/>
  <c r="H38" i="8" s="1"/>
  <c r="C39" i="5"/>
  <c r="E39" i="5"/>
  <c r="F39" i="5"/>
  <c r="G39" i="5"/>
  <c r="H39" i="5"/>
  <c r="J39" i="5"/>
  <c r="H39" i="8" s="1"/>
  <c r="C40" i="5"/>
  <c r="E40" i="5"/>
  <c r="F40" i="5"/>
  <c r="G40" i="5"/>
  <c r="H40" i="5"/>
  <c r="J40" i="5"/>
  <c r="C41" i="5"/>
  <c r="E41" i="5"/>
  <c r="F41" i="5"/>
  <c r="G41" i="5"/>
  <c r="H41" i="5"/>
  <c r="J41" i="5"/>
  <c r="C42" i="5"/>
  <c r="E42" i="5"/>
  <c r="F42" i="5"/>
  <c r="G42" i="5"/>
  <c r="H42" i="5"/>
  <c r="J42" i="5"/>
  <c r="C43" i="5"/>
  <c r="E43" i="5"/>
  <c r="F43" i="5"/>
  <c r="G43" i="5"/>
  <c r="H43" i="5"/>
  <c r="J43" i="5"/>
  <c r="C44" i="5"/>
  <c r="E44" i="5"/>
  <c r="F44" i="5"/>
  <c r="G44" i="5"/>
  <c r="H44" i="5"/>
  <c r="J44" i="5"/>
  <c r="C45" i="5"/>
  <c r="E45" i="5"/>
  <c r="F45" i="5"/>
  <c r="G45" i="5"/>
  <c r="H45" i="5"/>
  <c r="J45" i="5"/>
  <c r="C46" i="5"/>
  <c r="E46" i="5"/>
  <c r="F46" i="5"/>
  <c r="G46" i="5"/>
  <c r="H46" i="5"/>
  <c r="J46" i="5"/>
  <c r="C47" i="5"/>
  <c r="E47" i="5"/>
  <c r="F47" i="5"/>
  <c r="G47" i="5"/>
  <c r="H47" i="5"/>
  <c r="J47" i="5"/>
  <c r="H47" i="8" s="1"/>
  <c r="C48" i="5"/>
  <c r="E48" i="5"/>
  <c r="F48" i="5"/>
  <c r="G48" i="5"/>
  <c r="H48" i="5"/>
  <c r="J48" i="5"/>
  <c r="H48" i="8" s="1"/>
  <c r="C49" i="5"/>
  <c r="E49" i="5"/>
  <c r="F49" i="5"/>
  <c r="G49" i="5"/>
  <c r="H49" i="5"/>
  <c r="J49" i="5"/>
  <c r="C50" i="5"/>
  <c r="E50" i="5"/>
  <c r="F50" i="5"/>
  <c r="G50" i="5"/>
  <c r="H50" i="5"/>
  <c r="J50" i="5"/>
  <c r="C51" i="5"/>
  <c r="E51" i="5"/>
  <c r="F51" i="5"/>
  <c r="G51" i="5"/>
  <c r="H51" i="5"/>
  <c r="J51" i="5"/>
  <c r="C52" i="5"/>
  <c r="E52" i="5"/>
  <c r="F52" i="5"/>
  <c r="G52" i="5"/>
  <c r="H52" i="5"/>
  <c r="J52" i="5"/>
  <c r="H52" i="8" s="1"/>
  <c r="C53" i="5"/>
  <c r="E53" i="5"/>
  <c r="F53" i="5"/>
  <c r="G53" i="5"/>
  <c r="H53" i="5"/>
  <c r="J53" i="5"/>
  <c r="H53" i="8" s="1"/>
  <c r="C54" i="5"/>
  <c r="E54" i="5"/>
  <c r="F54" i="5"/>
  <c r="G54" i="5"/>
  <c r="H54" i="5"/>
  <c r="J54" i="5"/>
  <c r="H54" i="8" s="1"/>
  <c r="C55" i="5"/>
  <c r="E55" i="5"/>
  <c r="F55" i="5"/>
  <c r="G55" i="5"/>
  <c r="H55" i="5"/>
  <c r="J55" i="5"/>
  <c r="C56" i="5"/>
  <c r="E56" i="5"/>
  <c r="F56" i="5"/>
  <c r="G56" i="5"/>
  <c r="H56" i="5"/>
  <c r="J56" i="5"/>
  <c r="C57" i="5"/>
  <c r="E57" i="5"/>
  <c r="F57" i="5"/>
  <c r="G57" i="5"/>
  <c r="H57" i="5"/>
  <c r="J57" i="5"/>
  <c r="C58" i="5"/>
  <c r="E58" i="5"/>
  <c r="F58" i="5"/>
  <c r="G58" i="5"/>
  <c r="H58" i="5"/>
  <c r="C59" i="5"/>
  <c r="E59" i="5"/>
  <c r="F59" i="5"/>
  <c r="G59" i="5"/>
  <c r="H59" i="5"/>
  <c r="J59" i="5"/>
  <c r="C60" i="5"/>
  <c r="E60" i="5"/>
  <c r="F60" i="5"/>
  <c r="G60" i="5"/>
  <c r="H60" i="5"/>
  <c r="J60" i="5"/>
  <c r="C61" i="5"/>
  <c r="E61" i="5"/>
  <c r="F61" i="5"/>
  <c r="G61" i="5"/>
  <c r="H61" i="5"/>
  <c r="J61" i="5"/>
  <c r="H61" i="8" s="1"/>
  <c r="C62" i="5"/>
  <c r="E62" i="5"/>
  <c r="F62" i="5"/>
  <c r="G62" i="5"/>
  <c r="H62" i="5"/>
  <c r="J62" i="5"/>
  <c r="C63" i="5"/>
  <c r="E63" i="5"/>
  <c r="F63" i="5"/>
  <c r="G63" i="5"/>
  <c r="H63" i="5"/>
  <c r="J63" i="5"/>
  <c r="H63" i="8" s="1"/>
  <c r="C64" i="5"/>
  <c r="E64" i="5"/>
  <c r="F64" i="5"/>
  <c r="G64" i="5"/>
  <c r="H64" i="5"/>
  <c r="J64" i="5"/>
  <c r="C65" i="5"/>
  <c r="E65" i="5"/>
  <c r="F65" i="5"/>
  <c r="G65" i="5"/>
  <c r="H65" i="5"/>
  <c r="J65" i="5"/>
  <c r="C66" i="5"/>
  <c r="E66" i="5"/>
  <c r="F66" i="5"/>
  <c r="G66" i="5"/>
  <c r="H66" i="5"/>
  <c r="J66" i="5"/>
  <c r="C67" i="5"/>
  <c r="E67" i="5"/>
  <c r="F67" i="5"/>
  <c r="G67" i="5"/>
  <c r="H67" i="5"/>
  <c r="C68" i="5"/>
  <c r="E68" i="5"/>
  <c r="F68" i="5"/>
  <c r="G68" i="5"/>
  <c r="H68" i="5"/>
  <c r="C69" i="5"/>
  <c r="E69" i="5"/>
  <c r="F69" i="5"/>
  <c r="G69" i="5"/>
  <c r="H69" i="5"/>
  <c r="C70" i="5"/>
  <c r="E70" i="5"/>
  <c r="F70" i="5"/>
  <c r="G70" i="5"/>
  <c r="H70" i="5"/>
  <c r="J70" i="5"/>
  <c r="C71" i="5"/>
  <c r="E71" i="5"/>
  <c r="F71" i="5"/>
  <c r="G71" i="5"/>
  <c r="H71" i="5"/>
  <c r="J71" i="5"/>
  <c r="C72" i="5"/>
  <c r="E72" i="5"/>
  <c r="F72" i="5"/>
  <c r="G72" i="5"/>
  <c r="H72" i="5"/>
  <c r="J72" i="5"/>
  <c r="C73" i="5"/>
  <c r="E73" i="5"/>
  <c r="F73" i="5"/>
  <c r="G73" i="5"/>
  <c r="H73" i="5"/>
  <c r="J73" i="5"/>
  <c r="H73" i="8" s="1"/>
  <c r="C74" i="5"/>
  <c r="E74" i="5"/>
  <c r="F74" i="5"/>
  <c r="G74" i="5"/>
  <c r="H74" i="5"/>
  <c r="J74" i="5"/>
  <c r="H74" i="8" s="1"/>
  <c r="C75" i="5"/>
  <c r="E75" i="5"/>
  <c r="F75" i="5"/>
  <c r="G75" i="5"/>
  <c r="H75" i="5"/>
  <c r="J75" i="5"/>
  <c r="H75" i="8" s="1"/>
  <c r="C76" i="5"/>
  <c r="E76" i="5"/>
  <c r="F76" i="5"/>
  <c r="G76" i="5"/>
  <c r="H76" i="5"/>
  <c r="J76" i="5"/>
  <c r="C77" i="5"/>
  <c r="E77" i="5"/>
  <c r="F77" i="5"/>
  <c r="G77" i="5"/>
  <c r="H77" i="5"/>
  <c r="J77" i="5"/>
  <c r="C78" i="5"/>
  <c r="E78" i="5"/>
  <c r="F78" i="5"/>
  <c r="G78" i="5"/>
  <c r="H78" i="5"/>
  <c r="J78" i="5"/>
  <c r="C79" i="5"/>
  <c r="E79" i="5"/>
  <c r="F79" i="5"/>
  <c r="G79" i="5"/>
  <c r="H79" i="5"/>
  <c r="J79" i="5"/>
  <c r="C80" i="5"/>
  <c r="E80" i="5"/>
  <c r="F80" i="5"/>
  <c r="G80" i="5"/>
  <c r="H80" i="5"/>
  <c r="J80" i="5"/>
  <c r="C81" i="5"/>
  <c r="E81" i="5"/>
  <c r="F81" i="5"/>
  <c r="G81" i="5"/>
  <c r="H81" i="5"/>
  <c r="J81" i="5"/>
  <c r="C82" i="5"/>
  <c r="E82" i="5"/>
  <c r="F82" i="5"/>
  <c r="G82" i="5"/>
  <c r="H82" i="5"/>
  <c r="J82" i="5"/>
  <c r="C83" i="5"/>
  <c r="E83" i="5"/>
  <c r="F83" i="5"/>
  <c r="G83" i="5"/>
  <c r="H83" i="5"/>
  <c r="J83" i="5"/>
  <c r="C84" i="5"/>
  <c r="E84" i="5"/>
  <c r="F84" i="5"/>
  <c r="G84" i="5"/>
  <c r="H84" i="5"/>
  <c r="J84" i="5"/>
  <c r="C85" i="5"/>
  <c r="E85" i="5"/>
  <c r="F85" i="5"/>
  <c r="G85" i="5"/>
  <c r="H85" i="5"/>
  <c r="J85" i="5"/>
  <c r="H85" i="8" s="1"/>
  <c r="C86" i="5"/>
  <c r="E86" i="5"/>
  <c r="F86" i="5"/>
  <c r="G86" i="5"/>
  <c r="H86" i="5"/>
  <c r="J86" i="5"/>
  <c r="C87" i="5"/>
  <c r="E87" i="5"/>
  <c r="F87" i="5"/>
  <c r="G87" i="5"/>
  <c r="H87" i="5"/>
  <c r="J87" i="5"/>
  <c r="C88" i="5"/>
  <c r="E88" i="5"/>
  <c r="F88" i="5"/>
  <c r="G88" i="5"/>
  <c r="H88" i="5"/>
  <c r="J88" i="5"/>
  <c r="C89" i="5"/>
  <c r="E89" i="5"/>
  <c r="F89" i="5"/>
  <c r="G89" i="5"/>
  <c r="H89" i="5"/>
  <c r="J89" i="5"/>
  <c r="C90" i="5"/>
  <c r="E90" i="5"/>
  <c r="F90" i="5"/>
  <c r="G90" i="5"/>
  <c r="H90" i="5"/>
  <c r="J90" i="5"/>
  <c r="H90" i="8" s="1"/>
  <c r="C91" i="5"/>
  <c r="E91" i="5"/>
  <c r="F91" i="5"/>
  <c r="G91" i="5"/>
  <c r="H91" i="5"/>
  <c r="J91" i="5"/>
  <c r="H91" i="8" s="1"/>
  <c r="C92" i="5"/>
  <c r="E92" i="5"/>
  <c r="F92" i="5"/>
  <c r="G92" i="5"/>
  <c r="H92" i="5"/>
  <c r="J92" i="5"/>
  <c r="H92" i="8" s="1"/>
  <c r="C93" i="5"/>
  <c r="E93" i="5"/>
  <c r="F93" i="5"/>
  <c r="G93" i="5"/>
  <c r="H93" i="5"/>
  <c r="J93" i="5"/>
  <c r="C94" i="5"/>
  <c r="E94" i="5"/>
  <c r="F94" i="5"/>
  <c r="G94" i="5"/>
  <c r="H94" i="5"/>
  <c r="J94" i="5"/>
  <c r="C95" i="5"/>
  <c r="E95" i="5"/>
  <c r="F95" i="5"/>
  <c r="G95" i="5"/>
  <c r="H95" i="5"/>
  <c r="J95" i="5"/>
  <c r="C96" i="5"/>
  <c r="E96" i="5"/>
  <c r="F96" i="5"/>
  <c r="G96" i="5"/>
  <c r="H96" i="5"/>
  <c r="J96" i="5"/>
  <c r="C97" i="5"/>
  <c r="E97" i="5"/>
  <c r="F97" i="5"/>
  <c r="G97" i="5"/>
  <c r="H97" i="5"/>
  <c r="J97" i="5"/>
  <c r="C98" i="5"/>
  <c r="E98" i="5"/>
  <c r="F98" i="5"/>
  <c r="G98" i="5"/>
  <c r="H98" i="5"/>
  <c r="J98" i="5"/>
  <c r="C99" i="5"/>
  <c r="E99" i="5"/>
  <c r="F99" i="5"/>
  <c r="G99" i="5"/>
  <c r="H99" i="5"/>
  <c r="J99" i="5"/>
  <c r="H99" i="8" s="1"/>
  <c r="C100" i="5"/>
  <c r="E100" i="5"/>
  <c r="F100" i="5"/>
  <c r="G100" i="5"/>
  <c r="H100" i="5"/>
  <c r="J100" i="5"/>
  <c r="C101" i="5"/>
  <c r="E101" i="5"/>
  <c r="F101" i="5"/>
  <c r="G101" i="5"/>
  <c r="H101" i="5"/>
  <c r="C102" i="5"/>
  <c r="E102" i="5"/>
  <c r="F102" i="5"/>
  <c r="G102" i="5"/>
  <c r="H102" i="5"/>
  <c r="C103" i="5"/>
  <c r="E103" i="5"/>
  <c r="F103" i="5"/>
  <c r="G103" i="5"/>
  <c r="H103" i="5"/>
  <c r="J103" i="5"/>
  <c r="C104" i="5"/>
  <c r="E104" i="5"/>
  <c r="F104" i="5"/>
  <c r="G104" i="5"/>
  <c r="H104" i="5"/>
  <c r="J104" i="5"/>
  <c r="C105" i="5"/>
  <c r="E105" i="5"/>
  <c r="F105" i="5"/>
  <c r="G105" i="5"/>
  <c r="H105" i="5"/>
  <c r="J105" i="5"/>
  <c r="C106" i="5"/>
  <c r="E106" i="5"/>
  <c r="F106" i="5"/>
  <c r="G106" i="5"/>
  <c r="H106" i="5"/>
  <c r="J106" i="5"/>
  <c r="H106" i="8" s="1"/>
  <c r="C107" i="5"/>
  <c r="E107" i="5"/>
  <c r="F107" i="5"/>
  <c r="G107" i="5"/>
  <c r="H107" i="5"/>
  <c r="J107" i="5"/>
  <c r="C108" i="5"/>
  <c r="E108" i="5"/>
  <c r="F108" i="5"/>
  <c r="G108" i="5"/>
  <c r="H108" i="5"/>
  <c r="C109" i="5"/>
  <c r="E109" i="5"/>
  <c r="F109" i="5"/>
  <c r="G109" i="5"/>
  <c r="H109" i="5"/>
  <c r="C110" i="5"/>
  <c r="E110" i="5"/>
  <c r="F110" i="5"/>
  <c r="G110" i="5"/>
  <c r="H110" i="5"/>
  <c r="C111" i="5"/>
  <c r="E111" i="5"/>
  <c r="F111" i="5"/>
  <c r="G111" i="5"/>
  <c r="H111" i="5"/>
  <c r="J111" i="5"/>
  <c r="C112" i="5"/>
  <c r="E112" i="5"/>
  <c r="F112" i="5"/>
  <c r="G112" i="5"/>
  <c r="H112" i="5"/>
  <c r="J112" i="5"/>
  <c r="C113" i="5"/>
  <c r="E113" i="5"/>
  <c r="F113" i="5"/>
  <c r="G113" i="5"/>
  <c r="H113" i="5"/>
  <c r="J113" i="5"/>
  <c r="C114" i="5"/>
  <c r="E114" i="5"/>
  <c r="F114" i="5"/>
  <c r="G114" i="5"/>
  <c r="H114" i="5"/>
  <c r="J114" i="5"/>
  <c r="C115" i="5"/>
  <c r="E115" i="5"/>
  <c r="F115" i="5"/>
  <c r="G115" i="5"/>
  <c r="H115" i="5"/>
  <c r="J115" i="5"/>
  <c r="C116" i="5"/>
  <c r="E116" i="5"/>
  <c r="F116" i="5"/>
  <c r="G116" i="5"/>
  <c r="H116" i="5"/>
  <c r="J116" i="5"/>
  <c r="H116" i="8" s="1"/>
  <c r="C117" i="5"/>
  <c r="E117" i="5"/>
  <c r="F117" i="5"/>
  <c r="G117" i="5"/>
  <c r="H117" i="5"/>
  <c r="J117" i="5"/>
  <c r="C118" i="5"/>
  <c r="E118" i="5"/>
  <c r="F118" i="5"/>
  <c r="G118" i="5"/>
  <c r="H118" i="5"/>
  <c r="J118" i="5"/>
  <c r="C119" i="5"/>
  <c r="E119" i="5"/>
  <c r="F119" i="5"/>
  <c r="G119" i="5"/>
  <c r="H119" i="5"/>
  <c r="J119" i="5"/>
  <c r="H119" i="8" s="1"/>
  <c r="C120" i="5"/>
  <c r="E120" i="5"/>
  <c r="F120" i="5"/>
  <c r="G120" i="5"/>
  <c r="H120" i="5"/>
  <c r="J120" i="5"/>
  <c r="H120" i="8" s="1"/>
  <c r="C121" i="5"/>
  <c r="E121" i="5"/>
  <c r="F121" i="5"/>
  <c r="G121" i="5"/>
  <c r="H121" i="5"/>
  <c r="J121" i="5"/>
  <c r="H121" i="8" s="1"/>
  <c r="C122" i="5"/>
  <c r="E122" i="5"/>
  <c r="F122" i="5"/>
  <c r="G122" i="5"/>
  <c r="H122" i="5"/>
  <c r="J122" i="5"/>
  <c r="C123" i="5"/>
  <c r="E123" i="5"/>
  <c r="F123" i="5"/>
  <c r="G123" i="5"/>
  <c r="H123" i="5"/>
  <c r="J123" i="5"/>
  <c r="C124" i="5"/>
  <c r="E124" i="5"/>
  <c r="F124" i="5"/>
  <c r="G124" i="5"/>
  <c r="H124" i="5"/>
  <c r="J124" i="5"/>
  <c r="H124" i="8" s="1"/>
  <c r="C125" i="5"/>
  <c r="E125" i="5"/>
  <c r="F125" i="5"/>
  <c r="G125" i="5"/>
  <c r="H125" i="5"/>
  <c r="J125" i="5"/>
  <c r="H125" i="8" s="1"/>
  <c r="C126" i="5"/>
  <c r="E126" i="5"/>
  <c r="F126" i="5"/>
  <c r="G126" i="5"/>
  <c r="H126" i="5"/>
  <c r="J126" i="5"/>
  <c r="C127" i="5"/>
  <c r="E127" i="5"/>
  <c r="F127" i="5"/>
  <c r="G127" i="5"/>
  <c r="H127" i="5"/>
  <c r="J127" i="5"/>
  <c r="C128" i="5"/>
  <c r="E128" i="5"/>
  <c r="F128" i="5"/>
  <c r="G128" i="5"/>
  <c r="H128" i="5"/>
  <c r="J128" i="5"/>
  <c r="C129" i="5"/>
  <c r="E129" i="5"/>
  <c r="F129" i="5"/>
  <c r="G129" i="5"/>
  <c r="H129" i="5"/>
  <c r="J129" i="5"/>
  <c r="C130" i="5"/>
  <c r="E130" i="5"/>
  <c r="F130" i="5"/>
  <c r="G130" i="5"/>
  <c r="H130" i="5"/>
  <c r="J130" i="5"/>
  <c r="C131" i="5"/>
  <c r="E131" i="5"/>
  <c r="F131" i="5"/>
  <c r="G131" i="5"/>
  <c r="H131" i="5"/>
  <c r="J131" i="5"/>
  <c r="C132" i="5"/>
  <c r="E132" i="5"/>
  <c r="F132" i="5"/>
  <c r="G132" i="5"/>
  <c r="H132" i="5"/>
  <c r="J132" i="5"/>
  <c r="H132" i="8" s="1"/>
  <c r="C133" i="5"/>
  <c r="E133" i="5"/>
  <c r="F133" i="5"/>
  <c r="G133" i="5"/>
  <c r="H133" i="5"/>
  <c r="J133" i="5"/>
  <c r="H133" i="8" s="1"/>
  <c r="C134" i="5"/>
  <c r="E134" i="5"/>
  <c r="F134" i="5"/>
  <c r="G134" i="5"/>
  <c r="H134" i="5"/>
  <c r="J134" i="5"/>
  <c r="H134" i="8" s="1"/>
  <c r="C135" i="5"/>
  <c r="E135" i="5"/>
  <c r="F135" i="5"/>
  <c r="G135" i="5"/>
  <c r="H135" i="5"/>
  <c r="J135" i="5"/>
  <c r="H135" i="8" s="1"/>
  <c r="C136" i="5"/>
  <c r="E136" i="5"/>
  <c r="F136" i="5"/>
  <c r="G136" i="5"/>
  <c r="H136" i="5"/>
  <c r="J136" i="5"/>
  <c r="H136" i="8" s="1"/>
  <c r="C137" i="5"/>
  <c r="E137" i="5"/>
  <c r="F137" i="5"/>
  <c r="G137" i="5"/>
  <c r="H137" i="5"/>
  <c r="J137" i="5"/>
  <c r="H137" i="8" s="1"/>
  <c r="C138" i="5"/>
  <c r="E138" i="5"/>
  <c r="F138" i="5"/>
  <c r="G138" i="5"/>
  <c r="H138" i="5"/>
  <c r="J138" i="5"/>
  <c r="H138" i="8" s="1"/>
  <c r="C139" i="5"/>
  <c r="E139" i="5"/>
  <c r="F139" i="5"/>
  <c r="G139" i="5"/>
  <c r="H139" i="5"/>
  <c r="J139" i="5"/>
  <c r="H139" i="8" s="1"/>
  <c r="C140" i="5"/>
  <c r="E140" i="5"/>
  <c r="F140" i="5"/>
  <c r="G140" i="5"/>
  <c r="H140" i="5"/>
  <c r="J140" i="5"/>
  <c r="H140" i="8" s="1"/>
  <c r="C141" i="5"/>
  <c r="E141" i="5"/>
  <c r="F141" i="5"/>
  <c r="G141" i="5"/>
  <c r="H141" i="5"/>
  <c r="J141" i="5"/>
  <c r="H141" i="8" s="1"/>
  <c r="C142" i="5"/>
  <c r="E142" i="5"/>
  <c r="F142" i="5"/>
  <c r="G142" i="5"/>
  <c r="H142" i="5"/>
  <c r="J142" i="5"/>
  <c r="C143" i="5"/>
  <c r="E143" i="5"/>
  <c r="F143" i="5"/>
  <c r="G143" i="5"/>
  <c r="H143" i="5"/>
  <c r="J143" i="5"/>
  <c r="C144" i="5"/>
  <c r="E144" i="5"/>
  <c r="F144" i="5"/>
  <c r="G144" i="5"/>
  <c r="H144" i="5"/>
  <c r="J144" i="5"/>
  <c r="H144" i="8" s="1"/>
  <c r="C145" i="5"/>
  <c r="E145" i="5"/>
  <c r="F145" i="5"/>
  <c r="G145" i="5"/>
  <c r="H145" i="5"/>
  <c r="C146" i="5"/>
  <c r="E146" i="5"/>
  <c r="F146" i="5"/>
  <c r="G146" i="5"/>
  <c r="H146" i="5"/>
  <c r="J146" i="5"/>
  <c r="H146" i="8" s="1"/>
  <c r="C147" i="5"/>
  <c r="E147" i="5"/>
  <c r="F147" i="5"/>
  <c r="G147" i="5"/>
  <c r="H147" i="5"/>
  <c r="J147" i="5"/>
  <c r="H147" i="8" s="1"/>
  <c r="C148" i="5"/>
  <c r="E148" i="5"/>
  <c r="F148" i="5"/>
  <c r="G148" i="5"/>
  <c r="H148" i="5"/>
  <c r="J148" i="5"/>
  <c r="C149" i="5"/>
  <c r="E149" i="5"/>
  <c r="F149" i="5"/>
  <c r="G149" i="5"/>
  <c r="H149" i="5"/>
  <c r="J149" i="5"/>
  <c r="C150" i="5"/>
  <c r="E150" i="5"/>
  <c r="F150" i="5"/>
  <c r="G150" i="5"/>
  <c r="H150" i="5"/>
  <c r="J150" i="5"/>
  <c r="C151" i="5"/>
  <c r="E151" i="5"/>
  <c r="F151" i="5"/>
  <c r="G151" i="5"/>
  <c r="H151" i="5"/>
  <c r="J151" i="5"/>
  <c r="C152" i="5"/>
  <c r="E152" i="5"/>
  <c r="F152" i="5"/>
  <c r="G152" i="5"/>
  <c r="H152" i="5"/>
  <c r="J152" i="5"/>
  <c r="C153" i="5"/>
  <c r="E153" i="5"/>
  <c r="F153" i="5"/>
  <c r="G153" i="5"/>
  <c r="H153" i="5"/>
  <c r="J153" i="5"/>
  <c r="H153" i="8" s="1"/>
  <c r="C154" i="5"/>
  <c r="E154" i="5"/>
  <c r="F154" i="5"/>
  <c r="G154" i="5"/>
  <c r="H154" i="5"/>
  <c r="J154" i="5"/>
  <c r="H154" i="8" s="1"/>
  <c r="C155" i="5"/>
  <c r="E155" i="5"/>
  <c r="F155" i="5"/>
  <c r="G155" i="5"/>
  <c r="H155" i="5"/>
  <c r="J155" i="5"/>
  <c r="H155" i="8" s="1"/>
  <c r="C156" i="5"/>
  <c r="E156" i="5"/>
  <c r="F156" i="5"/>
  <c r="G156" i="5"/>
  <c r="H156" i="5"/>
  <c r="J156" i="5"/>
  <c r="H156" i="8" s="1"/>
  <c r="C157" i="5"/>
  <c r="E157" i="5"/>
  <c r="F157" i="5"/>
  <c r="G157" i="5"/>
  <c r="H157" i="5"/>
  <c r="J157" i="5"/>
  <c r="C158" i="5"/>
  <c r="E158" i="5"/>
  <c r="F158" i="5"/>
  <c r="G158" i="5"/>
  <c r="H158" i="5"/>
  <c r="J158" i="5"/>
  <c r="H158" i="8" s="1"/>
  <c r="C159" i="5"/>
  <c r="E159" i="5"/>
  <c r="F159" i="5"/>
  <c r="G159" i="5"/>
  <c r="H159" i="5"/>
  <c r="J159" i="5"/>
  <c r="H159" i="8" s="1"/>
  <c r="C160" i="5"/>
  <c r="E160" i="5"/>
  <c r="F160" i="5"/>
  <c r="G160" i="5"/>
  <c r="H160" i="5"/>
  <c r="J160" i="5"/>
  <c r="C161" i="5"/>
  <c r="E161" i="5"/>
  <c r="F161" i="5"/>
  <c r="G161" i="5"/>
  <c r="H161" i="5"/>
  <c r="J161" i="5"/>
  <c r="C162" i="5"/>
  <c r="E162" i="5"/>
  <c r="F162" i="5"/>
  <c r="G162" i="5"/>
  <c r="H162" i="5"/>
  <c r="J162" i="5"/>
  <c r="H162" i="8" s="1"/>
  <c r="C163" i="5"/>
  <c r="E163" i="5"/>
  <c r="F163" i="5"/>
  <c r="G163" i="5"/>
  <c r="H163" i="5"/>
  <c r="J163" i="5"/>
  <c r="H163" i="8" s="1"/>
  <c r="C164" i="5"/>
  <c r="E164" i="5"/>
  <c r="F164" i="5"/>
  <c r="G164" i="5"/>
  <c r="H164" i="5"/>
  <c r="J164" i="5"/>
  <c r="H164" i="8" s="1"/>
  <c r="C165" i="5"/>
  <c r="E165" i="5"/>
  <c r="F165" i="5"/>
  <c r="G165" i="5"/>
  <c r="H165" i="5"/>
  <c r="J165" i="5"/>
  <c r="H165" i="8" s="1"/>
  <c r="C166" i="5"/>
  <c r="E166" i="5"/>
  <c r="F166" i="5"/>
  <c r="G166" i="5"/>
  <c r="H166" i="5"/>
  <c r="J166" i="5"/>
  <c r="C167" i="5"/>
  <c r="E167" i="5"/>
  <c r="F167" i="5"/>
  <c r="G167" i="5"/>
  <c r="H167" i="5"/>
  <c r="J167" i="5"/>
  <c r="H167" i="8" s="1"/>
  <c r="C168" i="5"/>
  <c r="E168" i="5"/>
  <c r="F168" i="5"/>
  <c r="G168" i="5"/>
  <c r="H168" i="5"/>
  <c r="J168" i="5"/>
  <c r="C169" i="5"/>
  <c r="E169" i="5"/>
  <c r="F169" i="5"/>
  <c r="G169" i="5"/>
  <c r="H169" i="5"/>
  <c r="J169" i="5"/>
  <c r="H169" i="8" s="1"/>
  <c r="C170" i="5"/>
  <c r="E170" i="5"/>
  <c r="F170" i="5"/>
  <c r="G170" i="5"/>
  <c r="H170" i="5"/>
  <c r="J170" i="5"/>
  <c r="H170" i="8" s="1"/>
  <c r="C171" i="5"/>
  <c r="E171" i="5"/>
  <c r="F171" i="5"/>
  <c r="G171" i="5"/>
  <c r="H171" i="5"/>
  <c r="J171" i="5"/>
  <c r="H171" i="8" s="1"/>
  <c r="C172" i="5"/>
  <c r="E172" i="5"/>
  <c r="F172" i="5"/>
  <c r="G172" i="5"/>
  <c r="H172" i="5"/>
  <c r="J172" i="5"/>
  <c r="C173" i="5"/>
  <c r="E173" i="5"/>
  <c r="F173" i="5"/>
  <c r="G173" i="5"/>
  <c r="H173" i="5"/>
  <c r="J173" i="5"/>
  <c r="C174" i="5"/>
  <c r="E174" i="5"/>
  <c r="F174" i="5"/>
  <c r="G174" i="5"/>
  <c r="H174" i="5"/>
  <c r="J174" i="5"/>
  <c r="H174" i="8" s="1"/>
  <c r="C175" i="5"/>
  <c r="E175" i="5"/>
  <c r="F175" i="5"/>
  <c r="G175" i="5"/>
  <c r="H175" i="5"/>
  <c r="J175" i="5"/>
  <c r="H175" i="8" s="1"/>
  <c r="C176" i="5"/>
  <c r="E176" i="5"/>
  <c r="F176" i="5"/>
  <c r="G176" i="5"/>
  <c r="H176" i="5"/>
  <c r="J176" i="5"/>
  <c r="H176" i="8" s="1"/>
  <c r="C177" i="5"/>
  <c r="E177" i="5"/>
  <c r="F177" i="5"/>
  <c r="G177" i="5"/>
  <c r="H177" i="5"/>
  <c r="J177" i="5"/>
  <c r="C178" i="5"/>
  <c r="E178" i="5"/>
  <c r="F178" i="5"/>
  <c r="G178" i="5"/>
  <c r="H178" i="5"/>
  <c r="J178" i="5"/>
  <c r="H178" i="8" s="1"/>
  <c r="C179" i="5"/>
  <c r="E179" i="5"/>
  <c r="F179" i="5"/>
  <c r="G179" i="5"/>
  <c r="H179" i="5"/>
  <c r="J179" i="5"/>
  <c r="C180" i="5"/>
  <c r="E180" i="5"/>
  <c r="F180" i="5"/>
  <c r="G180" i="5"/>
  <c r="H180" i="5"/>
  <c r="J180" i="5"/>
  <c r="H180" i="8" s="1"/>
  <c r="C181" i="5"/>
  <c r="E181" i="5"/>
  <c r="F181" i="5"/>
  <c r="G181" i="5"/>
  <c r="H181" i="5"/>
  <c r="J181" i="5"/>
  <c r="C182" i="5"/>
  <c r="E182" i="5"/>
  <c r="F182" i="5"/>
  <c r="G182" i="5"/>
  <c r="H182" i="5"/>
  <c r="J182" i="5"/>
  <c r="C183" i="5"/>
  <c r="E183" i="5"/>
  <c r="F183" i="5"/>
  <c r="G183" i="5"/>
  <c r="H183" i="5"/>
  <c r="J183" i="5"/>
  <c r="C184" i="5"/>
  <c r="E184" i="5"/>
  <c r="F184" i="5"/>
  <c r="G184" i="5"/>
  <c r="H184" i="5"/>
  <c r="J184" i="5"/>
  <c r="C185" i="5"/>
  <c r="E185" i="5"/>
  <c r="F185" i="5"/>
  <c r="G185" i="5"/>
  <c r="H185" i="5"/>
  <c r="J185" i="5"/>
  <c r="C186" i="5"/>
  <c r="E186" i="5"/>
  <c r="F186" i="5"/>
  <c r="G186" i="5"/>
  <c r="H186" i="5"/>
  <c r="J186" i="5"/>
  <c r="C187" i="5"/>
  <c r="E187" i="5"/>
  <c r="F187" i="5"/>
  <c r="G187" i="5"/>
  <c r="H187" i="5"/>
  <c r="J187" i="5"/>
  <c r="C188" i="5"/>
  <c r="E188" i="5"/>
  <c r="F188" i="5"/>
  <c r="G188" i="5"/>
  <c r="H188" i="5"/>
  <c r="J188" i="5"/>
  <c r="C189" i="5"/>
  <c r="E189" i="5"/>
  <c r="F189" i="5"/>
  <c r="G189" i="5"/>
  <c r="H189" i="5"/>
  <c r="J189" i="5"/>
  <c r="C190" i="5"/>
  <c r="E190" i="5"/>
  <c r="F190" i="5"/>
  <c r="G190" i="5"/>
  <c r="H190" i="5"/>
  <c r="J190" i="5"/>
  <c r="C191" i="5"/>
  <c r="E191" i="5"/>
  <c r="F191" i="5"/>
  <c r="G191" i="5"/>
  <c r="H191" i="5"/>
  <c r="J191" i="5"/>
  <c r="H191" i="8" s="1"/>
  <c r="C192" i="5"/>
  <c r="E192" i="5"/>
  <c r="F192" i="5"/>
  <c r="G192" i="5"/>
  <c r="H192" i="5"/>
  <c r="J192" i="5"/>
  <c r="C193" i="5"/>
  <c r="E193" i="5"/>
  <c r="F193" i="5"/>
  <c r="G193" i="5"/>
  <c r="H193" i="5"/>
  <c r="J193" i="5"/>
  <c r="H193" i="8" s="1"/>
  <c r="C194" i="5"/>
  <c r="E194" i="5"/>
  <c r="F194" i="5"/>
  <c r="G194" i="5"/>
  <c r="H194" i="5"/>
  <c r="J194" i="5"/>
  <c r="H194" i="8" s="1"/>
  <c r="C195" i="5"/>
  <c r="E195" i="5"/>
  <c r="F195" i="5"/>
  <c r="G195" i="5"/>
  <c r="H195" i="5"/>
  <c r="J195" i="5"/>
  <c r="H195" i="8" s="1"/>
  <c r="C196" i="5"/>
  <c r="E196" i="5"/>
  <c r="F196" i="5"/>
  <c r="G196" i="5"/>
  <c r="H196" i="5"/>
  <c r="J196" i="5"/>
  <c r="H196" i="8" s="1"/>
  <c r="C197" i="5"/>
  <c r="E197" i="5"/>
  <c r="F197" i="5"/>
  <c r="G197" i="5"/>
  <c r="H197" i="5"/>
  <c r="J197" i="5"/>
  <c r="H197" i="8" s="1"/>
  <c r="C198" i="5"/>
  <c r="E198" i="5"/>
  <c r="F198" i="5"/>
  <c r="G198" i="5"/>
  <c r="H198" i="5"/>
  <c r="J198" i="5"/>
  <c r="H198" i="8" s="1"/>
  <c r="C199" i="5"/>
  <c r="E199" i="5"/>
  <c r="F199" i="5"/>
  <c r="G199" i="5"/>
  <c r="H199" i="5"/>
  <c r="J199" i="5"/>
  <c r="H199" i="8" s="1"/>
  <c r="C200" i="5"/>
  <c r="E200" i="5"/>
  <c r="F200" i="5"/>
  <c r="G200" i="5"/>
  <c r="H200" i="5"/>
  <c r="J200" i="5"/>
  <c r="H200" i="8" s="1"/>
  <c r="C201" i="5"/>
  <c r="E201" i="5"/>
  <c r="F201" i="5"/>
  <c r="G201" i="5"/>
  <c r="H201" i="5"/>
  <c r="J201" i="5"/>
  <c r="H201" i="8" s="1"/>
  <c r="C202" i="5"/>
  <c r="E202" i="5"/>
  <c r="F202" i="5"/>
  <c r="G202" i="5"/>
  <c r="H202" i="5"/>
  <c r="J202" i="5"/>
  <c r="H202" i="8" s="1"/>
  <c r="C203" i="5"/>
  <c r="E203" i="5"/>
  <c r="F203" i="5"/>
  <c r="G203" i="5"/>
  <c r="H203" i="5"/>
  <c r="J203" i="5"/>
  <c r="H203" i="8" s="1"/>
  <c r="C204" i="5"/>
  <c r="E204" i="5"/>
  <c r="F204" i="5"/>
  <c r="G204" i="5"/>
  <c r="H204" i="5"/>
  <c r="J204" i="5"/>
  <c r="H204" i="8" s="1"/>
  <c r="C205" i="5"/>
  <c r="E205" i="5"/>
  <c r="F205" i="5"/>
  <c r="G205" i="5"/>
  <c r="H205" i="5"/>
  <c r="J205" i="5"/>
  <c r="H205" i="8" s="1"/>
  <c r="C206" i="5"/>
  <c r="E206" i="5"/>
  <c r="F206" i="5"/>
  <c r="G206" i="5"/>
  <c r="H206" i="5"/>
  <c r="J206" i="5"/>
  <c r="H206" i="8" s="1"/>
  <c r="B7" i="4"/>
  <c r="D7" i="4"/>
  <c r="E7" i="4"/>
  <c r="F7" i="4"/>
  <c r="G7" i="4"/>
  <c r="B8" i="4"/>
  <c r="D8" i="4"/>
  <c r="E8" i="4"/>
  <c r="F8" i="4"/>
  <c r="G8" i="4"/>
  <c r="L8" i="4"/>
  <c r="B9" i="4"/>
  <c r="D9" i="4"/>
  <c r="E9" i="4"/>
  <c r="F9" i="4"/>
  <c r="G9" i="4"/>
  <c r="L9" i="4"/>
  <c r="B10" i="4"/>
  <c r="D10" i="4"/>
  <c r="E10" i="4"/>
  <c r="F10" i="4"/>
  <c r="G10" i="4"/>
  <c r="I10" i="4"/>
  <c r="B11" i="4"/>
  <c r="D11" i="4"/>
  <c r="E11" i="4"/>
  <c r="F11" i="4"/>
  <c r="G11" i="4"/>
  <c r="I11" i="4"/>
  <c r="B12" i="4"/>
  <c r="D12" i="4"/>
  <c r="E12" i="4"/>
  <c r="F12" i="4"/>
  <c r="G12" i="4"/>
  <c r="B13" i="4"/>
  <c r="D13" i="4"/>
  <c r="E13" i="4"/>
  <c r="F13" i="4"/>
  <c r="G13" i="4"/>
  <c r="B14" i="4"/>
  <c r="D14" i="4"/>
  <c r="E14" i="4"/>
  <c r="F14" i="4"/>
  <c r="G14" i="4"/>
  <c r="I14" i="4"/>
  <c r="B15" i="4"/>
  <c r="D15" i="4"/>
  <c r="E15" i="4"/>
  <c r="F15" i="4"/>
  <c r="G15" i="4"/>
  <c r="B16" i="4"/>
  <c r="D16" i="4"/>
  <c r="E16" i="4"/>
  <c r="F16" i="4"/>
  <c r="G16" i="4"/>
  <c r="B17" i="4"/>
  <c r="D17" i="4"/>
  <c r="E17" i="4"/>
  <c r="F17" i="4"/>
  <c r="G17" i="4"/>
  <c r="I17" i="4"/>
  <c r="B18" i="4"/>
  <c r="D18" i="4"/>
  <c r="E18" i="4"/>
  <c r="F18" i="4"/>
  <c r="G18" i="4"/>
  <c r="B19" i="4"/>
  <c r="D19" i="4"/>
  <c r="E19" i="4"/>
  <c r="F19" i="4"/>
  <c r="G19" i="4"/>
  <c r="B20" i="4"/>
  <c r="D20" i="4"/>
  <c r="E20" i="4"/>
  <c r="F20" i="4"/>
  <c r="G20" i="4"/>
  <c r="I20" i="4"/>
  <c r="B21" i="4"/>
  <c r="D21" i="4"/>
  <c r="E21" i="4"/>
  <c r="F21" i="4"/>
  <c r="G21" i="4"/>
  <c r="I21" i="4"/>
  <c r="B22" i="4"/>
  <c r="D22" i="4"/>
  <c r="E22" i="4"/>
  <c r="F22" i="4"/>
  <c r="G22" i="4"/>
  <c r="I22" i="4"/>
  <c r="I21" i="2" s="1"/>
  <c r="B23" i="4"/>
  <c r="D23" i="4"/>
  <c r="E23" i="4"/>
  <c r="F23" i="4"/>
  <c r="G23" i="4"/>
  <c r="I23" i="4"/>
  <c r="B24" i="4"/>
  <c r="D24" i="4"/>
  <c r="E24" i="4"/>
  <c r="F24" i="4"/>
  <c r="G24" i="4"/>
  <c r="I24" i="4"/>
  <c r="B25" i="4"/>
  <c r="D25" i="4"/>
  <c r="E25" i="4"/>
  <c r="F25" i="4"/>
  <c r="G25" i="4"/>
  <c r="B26" i="4"/>
  <c r="D26" i="4"/>
  <c r="E26" i="4"/>
  <c r="F26" i="4"/>
  <c r="G26" i="4"/>
  <c r="I26" i="4"/>
  <c r="B27" i="4"/>
  <c r="D27" i="4"/>
  <c r="E27" i="4"/>
  <c r="F27" i="4"/>
  <c r="G27" i="4"/>
  <c r="I27" i="4"/>
  <c r="B28" i="4"/>
  <c r="D28" i="4"/>
  <c r="E28" i="4"/>
  <c r="F28" i="4"/>
  <c r="G28" i="4"/>
  <c r="B29" i="4"/>
  <c r="D29" i="4"/>
  <c r="E29" i="4"/>
  <c r="F29" i="4"/>
  <c r="G29" i="4"/>
  <c r="B30" i="4"/>
  <c r="D30" i="4"/>
  <c r="E30" i="4"/>
  <c r="F30" i="4"/>
  <c r="G30" i="4"/>
  <c r="I30" i="4"/>
  <c r="B31" i="4"/>
  <c r="D31" i="4"/>
  <c r="E31" i="4"/>
  <c r="F31" i="4"/>
  <c r="G31" i="4"/>
  <c r="B32" i="4"/>
  <c r="D32" i="4"/>
  <c r="E32" i="4"/>
  <c r="F32" i="4"/>
  <c r="G32" i="4"/>
  <c r="I32" i="4"/>
  <c r="B33" i="4"/>
  <c r="D33" i="4"/>
  <c r="E33" i="4"/>
  <c r="F33" i="4"/>
  <c r="G33" i="4"/>
  <c r="B34" i="4"/>
  <c r="D34" i="4"/>
  <c r="E34" i="4"/>
  <c r="F34" i="4"/>
  <c r="G34" i="4"/>
  <c r="I34" i="4"/>
  <c r="B35" i="4"/>
  <c r="D35" i="4"/>
  <c r="E35" i="4"/>
  <c r="F35" i="4"/>
  <c r="G35" i="4"/>
  <c r="I35" i="4"/>
  <c r="B36" i="4"/>
  <c r="D36" i="4"/>
  <c r="E36" i="4"/>
  <c r="F36" i="4"/>
  <c r="G36" i="4"/>
  <c r="B37" i="4"/>
  <c r="D37" i="4"/>
  <c r="E37" i="4"/>
  <c r="F37" i="4"/>
  <c r="G37" i="4"/>
  <c r="I37" i="4"/>
  <c r="B38" i="4"/>
  <c r="D38" i="4"/>
  <c r="E38" i="4"/>
  <c r="F38" i="4"/>
  <c r="G38" i="4"/>
  <c r="B39" i="4"/>
  <c r="D39" i="4"/>
  <c r="E39" i="4"/>
  <c r="F39" i="4"/>
  <c r="G39" i="4"/>
  <c r="I39" i="4"/>
  <c r="B40" i="4"/>
  <c r="D40" i="4"/>
  <c r="E40" i="4"/>
  <c r="F40" i="4"/>
  <c r="G40" i="4"/>
  <c r="B41" i="4"/>
  <c r="D41" i="4"/>
  <c r="E41" i="4"/>
  <c r="F41" i="4"/>
  <c r="G41" i="4"/>
  <c r="B42" i="4"/>
  <c r="D42" i="4"/>
  <c r="E42" i="4"/>
  <c r="F42" i="4"/>
  <c r="G42" i="4"/>
  <c r="B43" i="4"/>
  <c r="D43" i="4"/>
  <c r="E43" i="4"/>
  <c r="F43" i="4"/>
  <c r="G43" i="4"/>
  <c r="I43" i="4"/>
  <c r="B44" i="4"/>
  <c r="D44" i="4"/>
  <c r="E44" i="4"/>
  <c r="F44" i="4"/>
  <c r="G44" i="4"/>
  <c r="B45" i="4"/>
  <c r="D45" i="4"/>
  <c r="E45" i="4"/>
  <c r="F45" i="4"/>
  <c r="G45" i="4"/>
  <c r="I45" i="4"/>
  <c r="B46" i="4"/>
  <c r="D46" i="4"/>
  <c r="E46" i="4"/>
  <c r="F46" i="4"/>
  <c r="G46" i="4"/>
  <c r="B47" i="4"/>
  <c r="D47" i="4"/>
  <c r="E47" i="4"/>
  <c r="F47" i="4"/>
  <c r="G47" i="4"/>
  <c r="B48" i="4"/>
  <c r="D48" i="4"/>
  <c r="E48" i="4"/>
  <c r="F48" i="4"/>
  <c r="G48" i="4"/>
  <c r="B49" i="4"/>
  <c r="D49" i="4"/>
  <c r="E49" i="4"/>
  <c r="F49" i="4"/>
  <c r="G49" i="4"/>
  <c r="B50" i="4"/>
  <c r="D50" i="4"/>
  <c r="E50" i="4"/>
  <c r="F50" i="4"/>
  <c r="G50" i="4"/>
  <c r="B51" i="4"/>
  <c r="D51" i="4"/>
  <c r="E51" i="4"/>
  <c r="F51" i="4"/>
  <c r="G51" i="4"/>
  <c r="B52" i="4"/>
  <c r="D52" i="4"/>
  <c r="E52" i="4"/>
  <c r="F52" i="4"/>
  <c r="G52" i="4"/>
  <c r="I52" i="4"/>
  <c r="B53" i="4"/>
  <c r="D53" i="4"/>
  <c r="E53" i="4"/>
  <c r="F53" i="4"/>
  <c r="G53" i="4"/>
  <c r="I53" i="4"/>
  <c r="B54" i="4"/>
  <c r="D54" i="4"/>
  <c r="E54" i="4"/>
  <c r="F54" i="4"/>
  <c r="G54" i="4"/>
  <c r="I54" i="4"/>
  <c r="I53" i="2" s="1"/>
  <c r="B55" i="4"/>
  <c r="D55" i="4"/>
  <c r="E55" i="4"/>
  <c r="F55" i="4"/>
  <c r="G55" i="4"/>
  <c r="B56" i="4"/>
  <c r="D56" i="4"/>
  <c r="E56" i="4"/>
  <c r="F56" i="4"/>
  <c r="G56" i="4"/>
  <c r="I56" i="4"/>
  <c r="B57" i="4"/>
  <c r="D57" i="4"/>
  <c r="E57" i="4"/>
  <c r="F57" i="4"/>
  <c r="G57" i="4"/>
  <c r="B58" i="4"/>
  <c r="D58" i="4"/>
  <c r="E58" i="4"/>
  <c r="F58" i="4"/>
  <c r="G58" i="4"/>
  <c r="B59" i="4"/>
  <c r="D59" i="4"/>
  <c r="E59" i="4"/>
  <c r="F59" i="4"/>
  <c r="G59" i="4"/>
  <c r="B60" i="4"/>
  <c r="D60" i="4"/>
  <c r="E60" i="4"/>
  <c r="F60" i="4"/>
  <c r="G60" i="4"/>
  <c r="I60" i="4"/>
  <c r="B61" i="4"/>
  <c r="D61" i="4"/>
  <c r="E61" i="4"/>
  <c r="F61" i="4"/>
  <c r="G61" i="4"/>
  <c r="I61" i="4"/>
  <c r="B62" i="4"/>
  <c r="D62" i="4"/>
  <c r="E62" i="4"/>
  <c r="F62" i="4"/>
  <c r="G62" i="4"/>
  <c r="B63" i="4"/>
  <c r="D63" i="4"/>
  <c r="E63" i="4"/>
  <c r="F63" i="4"/>
  <c r="G63" i="4"/>
  <c r="I63" i="4"/>
  <c r="B64" i="4"/>
  <c r="D64" i="4"/>
  <c r="E64" i="4"/>
  <c r="F64" i="4"/>
  <c r="G64" i="4"/>
  <c r="B65" i="4"/>
  <c r="D65" i="4"/>
  <c r="E65" i="4"/>
  <c r="F65" i="4"/>
  <c r="G65" i="4"/>
  <c r="I65" i="4"/>
  <c r="B66" i="4"/>
  <c r="D66" i="4"/>
  <c r="E66" i="4"/>
  <c r="F66" i="4"/>
  <c r="G66" i="4"/>
  <c r="B67" i="4"/>
  <c r="D67" i="4"/>
  <c r="E67" i="4"/>
  <c r="F67" i="4"/>
  <c r="G67" i="4"/>
  <c r="B68" i="4"/>
  <c r="D68" i="4"/>
  <c r="E68" i="4"/>
  <c r="F68" i="4"/>
  <c r="G68" i="4"/>
  <c r="I68" i="4"/>
  <c r="B69" i="4"/>
  <c r="D69" i="4"/>
  <c r="E69" i="4"/>
  <c r="F69" i="4"/>
  <c r="G69" i="4"/>
  <c r="B70" i="4"/>
  <c r="D70" i="4"/>
  <c r="E70" i="4"/>
  <c r="F70" i="4"/>
  <c r="G70" i="4"/>
  <c r="B71" i="4"/>
  <c r="D71" i="4"/>
  <c r="E71" i="4"/>
  <c r="F71" i="4"/>
  <c r="G71" i="4"/>
  <c r="I71" i="4"/>
  <c r="B72" i="4"/>
  <c r="D72" i="4"/>
  <c r="E72" i="4"/>
  <c r="F72" i="4"/>
  <c r="G72" i="4"/>
  <c r="B73" i="4"/>
  <c r="D73" i="4"/>
  <c r="E73" i="4"/>
  <c r="F73" i="4"/>
  <c r="G73" i="4"/>
  <c r="I73" i="4"/>
  <c r="B74" i="4"/>
  <c r="D74" i="4"/>
  <c r="E74" i="4"/>
  <c r="F74" i="4"/>
  <c r="G74" i="4"/>
  <c r="I74" i="4"/>
  <c r="B75" i="4"/>
  <c r="D75" i="4"/>
  <c r="E75" i="4"/>
  <c r="F75" i="4"/>
  <c r="G75" i="4"/>
  <c r="I75" i="4"/>
  <c r="B76" i="4"/>
  <c r="D76" i="4"/>
  <c r="E76" i="4"/>
  <c r="F76" i="4"/>
  <c r="G76" i="4"/>
  <c r="B77" i="4"/>
  <c r="D77" i="4"/>
  <c r="E77" i="4"/>
  <c r="F77" i="4"/>
  <c r="G77" i="4"/>
  <c r="B78" i="4"/>
  <c r="D78" i="4"/>
  <c r="E78" i="4"/>
  <c r="F78" i="4"/>
  <c r="G78" i="4"/>
  <c r="I78" i="4"/>
  <c r="B79" i="4"/>
  <c r="D79" i="4"/>
  <c r="E79" i="4"/>
  <c r="F79" i="4"/>
  <c r="G79" i="4"/>
  <c r="I79" i="4"/>
  <c r="B80" i="4"/>
  <c r="D80" i="4"/>
  <c r="E80" i="4"/>
  <c r="F80" i="4"/>
  <c r="G80" i="4"/>
  <c r="B81" i="4"/>
  <c r="D81" i="4"/>
  <c r="E81" i="4"/>
  <c r="F81" i="4"/>
  <c r="G81" i="4"/>
  <c r="B82" i="4"/>
  <c r="D82" i="4"/>
  <c r="E82" i="4"/>
  <c r="F82" i="4"/>
  <c r="G82" i="4"/>
  <c r="B83" i="4"/>
  <c r="D83" i="4"/>
  <c r="E83" i="4"/>
  <c r="F83" i="4"/>
  <c r="G83" i="4"/>
  <c r="B84" i="4"/>
  <c r="D84" i="4"/>
  <c r="E84" i="4"/>
  <c r="F84" i="4"/>
  <c r="G84" i="4"/>
  <c r="B85" i="4"/>
  <c r="D85" i="4"/>
  <c r="E85" i="4"/>
  <c r="F85" i="4"/>
  <c r="G85" i="4"/>
  <c r="I85" i="4"/>
  <c r="B86" i="4"/>
  <c r="D86" i="4"/>
  <c r="E86" i="4"/>
  <c r="F86" i="4"/>
  <c r="G86" i="4"/>
  <c r="B87" i="4"/>
  <c r="D87" i="4"/>
  <c r="E87" i="4"/>
  <c r="F87" i="4"/>
  <c r="G87" i="4"/>
  <c r="B88" i="4"/>
  <c r="D88" i="4"/>
  <c r="E88" i="4"/>
  <c r="F88" i="4"/>
  <c r="G88" i="4"/>
  <c r="B89" i="4"/>
  <c r="D89" i="4"/>
  <c r="E89" i="4"/>
  <c r="F89" i="4"/>
  <c r="G89" i="4"/>
  <c r="I89" i="4"/>
  <c r="B90" i="4"/>
  <c r="D90" i="4"/>
  <c r="E90" i="4"/>
  <c r="F90" i="4"/>
  <c r="G90" i="4"/>
  <c r="B91" i="4"/>
  <c r="D91" i="4"/>
  <c r="E91" i="4"/>
  <c r="F91" i="4"/>
  <c r="G91" i="4"/>
  <c r="I91" i="4"/>
  <c r="B92" i="4"/>
  <c r="D92" i="4"/>
  <c r="E92" i="4"/>
  <c r="F92" i="4"/>
  <c r="G92" i="4"/>
  <c r="I92" i="4"/>
  <c r="B93" i="4"/>
  <c r="D93" i="4"/>
  <c r="E93" i="4"/>
  <c r="F93" i="4"/>
  <c r="G93" i="4"/>
  <c r="B94" i="4"/>
  <c r="D94" i="4"/>
  <c r="E94" i="4"/>
  <c r="F94" i="4"/>
  <c r="G94" i="4"/>
  <c r="I94" i="4"/>
  <c r="B95" i="4"/>
  <c r="D95" i="4"/>
  <c r="E95" i="4"/>
  <c r="F95" i="4"/>
  <c r="G95" i="4"/>
  <c r="B96" i="4"/>
  <c r="D96" i="4"/>
  <c r="E96" i="4"/>
  <c r="F96" i="4"/>
  <c r="G96" i="4"/>
  <c r="B97" i="4"/>
  <c r="D97" i="4"/>
  <c r="E97" i="4"/>
  <c r="F97" i="4"/>
  <c r="G97" i="4"/>
  <c r="I97" i="4"/>
  <c r="B98" i="4"/>
  <c r="D98" i="4"/>
  <c r="E98" i="4"/>
  <c r="F98" i="4"/>
  <c r="G98" i="4"/>
  <c r="B99" i="4"/>
  <c r="D99" i="4"/>
  <c r="E99" i="4"/>
  <c r="F99" i="4"/>
  <c r="G99" i="4"/>
  <c r="B100" i="4"/>
  <c r="D100" i="4"/>
  <c r="E100" i="4"/>
  <c r="F100" i="4"/>
  <c r="G100" i="4"/>
  <c r="B101" i="4"/>
  <c r="D101" i="4"/>
  <c r="E101" i="4"/>
  <c r="F101" i="4"/>
  <c r="G101" i="4"/>
  <c r="B102" i="4"/>
  <c r="D102" i="4"/>
  <c r="E102" i="4"/>
  <c r="F102" i="4"/>
  <c r="G102" i="4"/>
  <c r="I102" i="4"/>
  <c r="B103" i="4"/>
  <c r="D103" i="4"/>
  <c r="E103" i="4"/>
  <c r="F103" i="4"/>
  <c r="G103" i="4"/>
  <c r="B104" i="4"/>
  <c r="D104" i="4"/>
  <c r="E104" i="4"/>
  <c r="F104" i="4"/>
  <c r="G104" i="4"/>
  <c r="B105" i="4"/>
  <c r="D105" i="4"/>
  <c r="E105" i="4"/>
  <c r="F105" i="4"/>
  <c r="G105" i="4"/>
  <c r="B106" i="4"/>
  <c r="D106" i="4"/>
  <c r="E106" i="4"/>
  <c r="F106" i="4"/>
  <c r="G106" i="4"/>
  <c r="I106" i="4"/>
  <c r="B107" i="4"/>
  <c r="D107" i="4"/>
  <c r="E107" i="4"/>
  <c r="F107" i="4"/>
  <c r="G107" i="4"/>
  <c r="B108" i="4"/>
  <c r="D108" i="4"/>
  <c r="E108" i="4"/>
  <c r="F108" i="4"/>
  <c r="G108" i="4"/>
  <c r="B109" i="4"/>
  <c r="D109" i="4"/>
  <c r="E109" i="4"/>
  <c r="F109" i="4"/>
  <c r="G109" i="4"/>
  <c r="B110" i="4"/>
  <c r="D110" i="4"/>
  <c r="E110" i="4"/>
  <c r="F110" i="4"/>
  <c r="G110" i="4"/>
  <c r="I110" i="4"/>
  <c r="B111" i="4"/>
  <c r="D111" i="4"/>
  <c r="E111" i="4"/>
  <c r="F111" i="4"/>
  <c r="G111" i="4"/>
  <c r="B112" i="4"/>
  <c r="D112" i="4"/>
  <c r="E112" i="4"/>
  <c r="F112" i="4"/>
  <c r="G112" i="4"/>
  <c r="I112" i="4"/>
  <c r="B113" i="4"/>
  <c r="D113" i="4"/>
  <c r="E113" i="4"/>
  <c r="F113" i="4"/>
  <c r="G113" i="4"/>
  <c r="B114" i="4"/>
  <c r="D114" i="4"/>
  <c r="E114" i="4"/>
  <c r="F114" i="4"/>
  <c r="G114" i="4"/>
  <c r="B115" i="4"/>
  <c r="D115" i="4"/>
  <c r="E115" i="4"/>
  <c r="F115" i="4"/>
  <c r="G115" i="4"/>
  <c r="B116" i="4"/>
  <c r="D116" i="4"/>
  <c r="E116" i="4"/>
  <c r="F116" i="4"/>
  <c r="G116" i="4"/>
  <c r="I116" i="4"/>
  <c r="B117" i="4"/>
  <c r="D117" i="4"/>
  <c r="E117" i="4"/>
  <c r="F117" i="4"/>
  <c r="G117" i="4"/>
  <c r="I117" i="4"/>
  <c r="B118" i="4"/>
  <c r="D118" i="4"/>
  <c r="E118" i="4"/>
  <c r="F118" i="4"/>
  <c r="G118" i="4"/>
  <c r="B119" i="4"/>
  <c r="D119" i="4"/>
  <c r="E119" i="4"/>
  <c r="F119" i="4"/>
  <c r="G119" i="4"/>
  <c r="B120" i="4"/>
  <c r="D120" i="4"/>
  <c r="E120" i="4"/>
  <c r="F120" i="4"/>
  <c r="G120" i="4"/>
  <c r="B121" i="4"/>
  <c r="D121" i="4"/>
  <c r="E121" i="4"/>
  <c r="F121" i="4"/>
  <c r="G121" i="4"/>
  <c r="B122" i="4"/>
  <c r="D122" i="4"/>
  <c r="E122" i="4"/>
  <c r="F122" i="4"/>
  <c r="G122" i="4"/>
  <c r="B123" i="4"/>
  <c r="D123" i="4"/>
  <c r="E123" i="4"/>
  <c r="F123" i="4"/>
  <c r="G123" i="4"/>
  <c r="I123" i="4"/>
  <c r="B124" i="4"/>
  <c r="D124" i="4"/>
  <c r="E124" i="4"/>
  <c r="F124" i="4"/>
  <c r="G124" i="4"/>
  <c r="B125" i="4"/>
  <c r="D125" i="4"/>
  <c r="E125" i="4"/>
  <c r="F125" i="4"/>
  <c r="G125" i="4"/>
  <c r="B126" i="4"/>
  <c r="D126" i="4"/>
  <c r="E126" i="4"/>
  <c r="F126" i="4"/>
  <c r="G126" i="4"/>
  <c r="I126" i="4"/>
  <c r="B127" i="4"/>
  <c r="D127" i="4"/>
  <c r="E127" i="4"/>
  <c r="F127" i="4"/>
  <c r="G127" i="4"/>
  <c r="B128" i="4"/>
  <c r="D128" i="4"/>
  <c r="E128" i="4"/>
  <c r="F128" i="4"/>
  <c r="G128" i="4"/>
  <c r="B129" i="4"/>
  <c r="D129" i="4"/>
  <c r="E129" i="4"/>
  <c r="F129" i="4"/>
  <c r="G129" i="4"/>
  <c r="B130" i="4"/>
  <c r="D130" i="4"/>
  <c r="E130" i="4"/>
  <c r="F130" i="4"/>
  <c r="G130" i="4"/>
  <c r="B131" i="4"/>
  <c r="D131" i="4"/>
  <c r="E131" i="4"/>
  <c r="F131" i="4"/>
  <c r="G131" i="4"/>
  <c r="I131" i="4"/>
  <c r="B132" i="4"/>
  <c r="D132" i="4"/>
  <c r="E132" i="4"/>
  <c r="F132" i="4"/>
  <c r="G132" i="4"/>
  <c r="I132" i="4"/>
  <c r="B133" i="4"/>
  <c r="D133" i="4"/>
  <c r="E133" i="4"/>
  <c r="F133" i="4"/>
  <c r="G133" i="4"/>
  <c r="I133" i="4"/>
  <c r="B134" i="4"/>
  <c r="D134" i="4"/>
  <c r="E134" i="4"/>
  <c r="F134" i="4"/>
  <c r="G134" i="4"/>
  <c r="I134" i="4"/>
  <c r="B135" i="4"/>
  <c r="D135" i="4"/>
  <c r="E135" i="4"/>
  <c r="F135" i="4"/>
  <c r="G135" i="4"/>
  <c r="I135" i="4"/>
  <c r="B136" i="4"/>
  <c r="D136" i="4"/>
  <c r="E136" i="4"/>
  <c r="F136" i="4"/>
  <c r="G136" i="4"/>
  <c r="I136" i="4"/>
  <c r="B137" i="4"/>
  <c r="D137" i="4"/>
  <c r="E137" i="4"/>
  <c r="F137" i="4"/>
  <c r="G137" i="4"/>
  <c r="I137" i="4"/>
  <c r="B138" i="4"/>
  <c r="D138" i="4"/>
  <c r="E138" i="4"/>
  <c r="F138" i="4"/>
  <c r="G138" i="4"/>
  <c r="I138" i="4"/>
  <c r="B139" i="4"/>
  <c r="D139" i="4"/>
  <c r="E139" i="4"/>
  <c r="F139" i="4"/>
  <c r="G139" i="4"/>
  <c r="I139" i="4"/>
  <c r="B140" i="4"/>
  <c r="D140" i="4"/>
  <c r="E140" i="4"/>
  <c r="F140" i="4"/>
  <c r="G140" i="4"/>
  <c r="I140" i="4"/>
  <c r="B141" i="4"/>
  <c r="D141" i="4"/>
  <c r="E141" i="4"/>
  <c r="F141" i="4"/>
  <c r="G141" i="4"/>
  <c r="I141" i="4"/>
  <c r="B142" i="4"/>
  <c r="D142" i="4"/>
  <c r="E142" i="4"/>
  <c r="F142" i="4"/>
  <c r="G142" i="4"/>
  <c r="I142" i="4"/>
  <c r="B143" i="4"/>
  <c r="D143" i="4"/>
  <c r="E143" i="4"/>
  <c r="F143" i="4"/>
  <c r="G143" i="4"/>
  <c r="I143" i="4"/>
  <c r="B144" i="4"/>
  <c r="D144" i="4"/>
  <c r="E144" i="4"/>
  <c r="F144" i="4"/>
  <c r="G144" i="4"/>
  <c r="B145" i="4"/>
  <c r="D145" i="4"/>
  <c r="E145" i="4"/>
  <c r="F145" i="4"/>
  <c r="G145" i="4"/>
  <c r="B146" i="4"/>
  <c r="D146" i="4"/>
  <c r="E146" i="4"/>
  <c r="F146" i="4"/>
  <c r="G146" i="4"/>
  <c r="I146" i="4"/>
  <c r="B147" i="4"/>
  <c r="D147" i="4"/>
  <c r="E147" i="4"/>
  <c r="F147" i="4"/>
  <c r="G147" i="4"/>
  <c r="I147" i="4"/>
  <c r="B148" i="4"/>
  <c r="D148" i="4"/>
  <c r="E148" i="4"/>
  <c r="F148" i="4"/>
  <c r="G148" i="4"/>
  <c r="B149" i="4"/>
  <c r="D149" i="4"/>
  <c r="E149" i="4"/>
  <c r="F149" i="4"/>
  <c r="G149" i="4"/>
  <c r="I149" i="4"/>
  <c r="B150" i="4"/>
  <c r="D150" i="4"/>
  <c r="E150" i="4"/>
  <c r="F150" i="4"/>
  <c r="G150" i="4"/>
  <c r="I150" i="4"/>
  <c r="B151" i="4"/>
  <c r="D151" i="4"/>
  <c r="E151" i="4"/>
  <c r="F151" i="4"/>
  <c r="G151" i="4"/>
  <c r="B152" i="4"/>
  <c r="D152" i="4"/>
  <c r="E152" i="4"/>
  <c r="F152" i="4"/>
  <c r="G152" i="4"/>
  <c r="B153" i="4"/>
  <c r="D153" i="4"/>
  <c r="E153" i="4"/>
  <c r="F153" i="4"/>
  <c r="G153" i="4"/>
  <c r="I153" i="4"/>
  <c r="B154" i="4"/>
  <c r="D154" i="4"/>
  <c r="E154" i="4"/>
  <c r="F154" i="4"/>
  <c r="G154" i="4"/>
  <c r="B155" i="4"/>
  <c r="D155" i="4"/>
  <c r="E155" i="4"/>
  <c r="F155" i="4"/>
  <c r="G155" i="4"/>
  <c r="I155" i="4"/>
  <c r="B156" i="4"/>
  <c r="D156" i="4"/>
  <c r="E156" i="4"/>
  <c r="F156" i="4"/>
  <c r="G156" i="4"/>
  <c r="B157" i="4"/>
  <c r="D157" i="4"/>
  <c r="E157" i="4"/>
  <c r="F157" i="4"/>
  <c r="G157" i="4"/>
  <c r="I157" i="4"/>
  <c r="B158" i="4"/>
  <c r="D158" i="4"/>
  <c r="E158" i="4"/>
  <c r="F158" i="4"/>
  <c r="G158" i="4"/>
  <c r="I158" i="4"/>
  <c r="B159" i="4"/>
  <c r="D159" i="4"/>
  <c r="E159" i="4"/>
  <c r="F159" i="4"/>
  <c r="G159" i="4"/>
  <c r="I159" i="4"/>
  <c r="B160" i="4"/>
  <c r="D160" i="4"/>
  <c r="E160" i="4"/>
  <c r="F160" i="4"/>
  <c r="G160" i="4"/>
  <c r="B161" i="4"/>
  <c r="D161" i="4"/>
  <c r="E161" i="4"/>
  <c r="F161" i="4"/>
  <c r="G161" i="4"/>
  <c r="B162" i="4"/>
  <c r="D162" i="4"/>
  <c r="E162" i="4"/>
  <c r="F162" i="4"/>
  <c r="G162" i="4"/>
  <c r="B163" i="4"/>
  <c r="D163" i="4"/>
  <c r="E163" i="4"/>
  <c r="F163" i="4"/>
  <c r="G163" i="4"/>
  <c r="B164" i="4"/>
  <c r="D164" i="4"/>
  <c r="E164" i="4"/>
  <c r="F164" i="4"/>
  <c r="G164" i="4"/>
  <c r="B165" i="4"/>
  <c r="D165" i="4"/>
  <c r="E165" i="4"/>
  <c r="F165" i="4"/>
  <c r="G165" i="4"/>
  <c r="I165" i="4"/>
  <c r="B166" i="4"/>
  <c r="D166" i="4"/>
  <c r="E166" i="4"/>
  <c r="F166" i="4"/>
  <c r="G166" i="4"/>
  <c r="B167" i="4"/>
  <c r="D167" i="4"/>
  <c r="E167" i="4"/>
  <c r="F167" i="4"/>
  <c r="G167" i="4"/>
  <c r="B168" i="4"/>
  <c r="D168" i="4"/>
  <c r="E168" i="4"/>
  <c r="F168" i="4"/>
  <c r="G168" i="4"/>
  <c r="B169" i="4"/>
  <c r="D169" i="4"/>
  <c r="E169" i="4"/>
  <c r="F169" i="4"/>
  <c r="G169" i="4"/>
  <c r="I169" i="4"/>
  <c r="B170" i="4"/>
  <c r="D170" i="4"/>
  <c r="E170" i="4"/>
  <c r="F170" i="4"/>
  <c r="G170" i="4"/>
  <c r="I170" i="4"/>
  <c r="B171" i="4"/>
  <c r="D171" i="4"/>
  <c r="E171" i="4"/>
  <c r="F171" i="4"/>
  <c r="G171" i="4"/>
  <c r="I171" i="4"/>
  <c r="B172" i="4"/>
  <c r="D172" i="4"/>
  <c r="E172" i="4"/>
  <c r="F172" i="4"/>
  <c r="G172" i="4"/>
  <c r="B173" i="4"/>
  <c r="D173" i="4"/>
  <c r="E173" i="4"/>
  <c r="F173" i="4"/>
  <c r="G173" i="4"/>
  <c r="B174" i="4"/>
  <c r="D174" i="4"/>
  <c r="E174" i="4"/>
  <c r="F174" i="4"/>
  <c r="G174" i="4"/>
  <c r="I174" i="4"/>
  <c r="B175" i="4"/>
  <c r="D175" i="4"/>
  <c r="E175" i="4"/>
  <c r="F175" i="4"/>
  <c r="G175" i="4"/>
  <c r="B176" i="4"/>
  <c r="D176" i="4"/>
  <c r="E176" i="4"/>
  <c r="F176" i="4"/>
  <c r="G176" i="4"/>
  <c r="I176" i="4"/>
  <c r="B177" i="4"/>
  <c r="D177" i="4"/>
  <c r="E177" i="4"/>
  <c r="F177" i="4"/>
  <c r="G177" i="4"/>
  <c r="B178" i="4"/>
  <c r="D178" i="4"/>
  <c r="E178" i="4"/>
  <c r="F178" i="4"/>
  <c r="G178" i="4"/>
  <c r="I178" i="4"/>
  <c r="B179" i="4"/>
  <c r="D179" i="4"/>
  <c r="E179" i="4"/>
  <c r="F179" i="4"/>
  <c r="G179" i="4"/>
  <c r="I179" i="4"/>
  <c r="B180" i="4"/>
  <c r="D180" i="4"/>
  <c r="E180" i="4"/>
  <c r="F180" i="4"/>
  <c r="G180" i="4"/>
  <c r="I180" i="4"/>
  <c r="B181" i="4"/>
  <c r="D181" i="4"/>
  <c r="E181" i="4"/>
  <c r="F181" i="4"/>
  <c r="G181" i="4"/>
  <c r="B182" i="4"/>
  <c r="D182" i="4"/>
  <c r="E182" i="4"/>
  <c r="F182" i="4"/>
  <c r="G182" i="4"/>
  <c r="B183" i="4"/>
  <c r="D183" i="4"/>
  <c r="E183" i="4"/>
  <c r="F183" i="4"/>
  <c r="G183" i="4"/>
  <c r="B184" i="4"/>
  <c r="D184" i="4"/>
  <c r="E184" i="4"/>
  <c r="F184" i="4"/>
  <c r="G184" i="4"/>
  <c r="B185" i="4"/>
  <c r="D185" i="4"/>
  <c r="E185" i="4"/>
  <c r="F185" i="4"/>
  <c r="G185" i="4"/>
  <c r="I185" i="4"/>
  <c r="B186" i="4"/>
  <c r="D186" i="4"/>
  <c r="E186" i="4"/>
  <c r="F186" i="4"/>
  <c r="G186" i="4"/>
  <c r="I186" i="4"/>
  <c r="B187" i="4"/>
  <c r="D187" i="4"/>
  <c r="E187" i="4"/>
  <c r="F187" i="4"/>
  <c r="G187" i="4"/>
  <c r="B188" i="4"/>
  <c r="D188" i="4"/>
  <c r="E188" i="4"/>
  <c r="F188" i="4"/>
  <c r="G188" i="4"/>
  <c r="B189" i="4"/>
  <c r="D189" i="4"/>
  <c r="E189" i="4"/>
  <c r="F189" i="4"/>
  <c r="G189" i="4"/>
  <c r="I189" i="4"/>
  <c r="B190" i="4"/>
  <c r="D190" i="4"/>
  <c r="E190" i="4"/>
  <c r="F190" i="4"/>
  <c r="G190" i="4"/>
  <c r="I190" i="4"/>
  <c r="B191" i="4"/>
  <c r="D191" i="4"/>
  <c r="E191" i="4"/>
  <c r="F191" i="4"/>
  <c r="G191" i="4"/>
  <c r="I191" i="4"/>
  <c r="B192" i="4"/>
  <c r="D192" i="4"/>
  <c r="E192" i="4"/>
  <c r="F192" i="4"/>
  <c r="G192" i="4"/>
  <c r="B193" i="4"/>
  <c r="D193" i="4"/>
  <c r="E193" i="4"/>
  <c r="F193" i="4"/>
  <c r="G193" i="4"/>
  <c r="I193" i="4"/>
  <c r="B194" i="4"/>
  <c r="D194" i="4"/>
  <c r="E194" i="4"/>
  <c r="F194" i="4"/>
  <c r="G194" i="4"/>
  <c r="I194" i="4"/>
  <c r="B195" i="4"/>
  <c r="D195" i="4"/>
  <c r="E195" i="4"/>
  <c r="F195" i="4"/>
  <c r="G195" i="4"/>
  <c r="I195" i="4"/>
  <c r="B196" i="4"/>
  <c r="D196" i="4"/>
  <c r="E196" i="4"/>
  <c r="F196" i="4"/>
  <c r="G196" i="4"/>
  <c r="I196" i="4"/>
  <c r="B197" i="4"/>
  <c r="D197" i="4"/>
  <c r="E197" i="4"/>
  <c r="F197" i="4"/>
  <c r="G197" i="4"/>
  <c r="I197" i="4"/>
  <c r="B198" i="4"/>
  <c r="D198" i="4"/>
  <c r="E198" i="4"/>
  <c r="F198" i="4"/>
  <c r="G198" i="4"/>
  <c r="I198" i="4"/>
  <c r="B199" i="4"/>
  <c r="D199" i="4"/>
  <c r="E199" i="4"/>
  <c r="F199" i="4"/>
  <c r="G199" i="4"/>
  <c r="I199" i="4"/>
  <c r="B200" i="4"/>
  <c r="D200" i="4"/>
  <c r="E200" i="4"/>
  <c r="F200" i="4"/>
  <c r="G200" i="4"/>
  <c r="I200" i="4"/>
  <c r="B201" i="4"/>
  <c r="D201" i="4"/>
  <c r="E201" i="4"/>
  <c r="F201" i="4"/>
  <c r="G201" i="4"/>
  <c r="I201" i="4"/>
  <c r="B202" i="4"/>
  <c r="D202" i="4"/>
  <c r="E202" i="4"/>
  <c r="F202" i="4"/>
  <c r="G202" i="4"/>
  <c r="I202" i="4"/>
  <c r="B203" i="4"/>
  <c r="D203" i="4"/>
  <c r="E203" i="4"/>
  <c r="F203" i="4"/>
  <c r="G203" i="4"/>
  <c r="I203" i="4"/>
  <c r="B204" i="4"/>
  <c r="D204" i="4"/>
  <c r="E204" i="4"/>
  <c r="F204" i="4"/>
  <c r="G204" i="4"/>
  <c r="I204" i="4"/>
  <c r="B205" i="4"/>
  <c r="D205" i="4"/>
  <c r="E205" i="4"/>
  <c r="F205" i="4"/>
  <c r="G205" i="4"/>
  <c r="I205" i="4"/>
  <c r="B206" i="4"/>
  <c r="D206" i="4"/>
  <c r="E206" i="4"/>
  <c r="F206" i="4"/>
  <c r="G206" i="4"/>
  <c r="I206" i="4"/>
  <c r="B7" i="3"/>
  <c r="D7" i="3"/>
  <c r="E7" i="3"/>
  <c r="F7" i="3"/>
  <c r="G7" i="3"/>
  <c r="B8" i="3"/>
  <c r="D8" i="3"/>
  <c r="E8" i="3"/>
  <c r="F8" i="3"/>
  <c r="G8" i="3"/>
  <c r="N8" i="3"/>
  <c r="B9" i="3"/>
  <c r="D9" i="3"/>
  <c r="E9" i="3"/>
  <c r="F9" i="3"/>
  <c r="G9" i="3"/>
  <c r="B10" i="3"/>
  <c r="D10" i="3"/>
  <c r="E10" i="3"/>
  <c r="F10" i="3"/>
  <c r="G10" i="3"/>
  <c r="I10" i="3"/>
  <c r="B11" i="3"/>
  <c r="D11" i="3"/>
  <c r="E11" i="3"/>
  <c r="F11" i="3"/>
  <c r="G11" i="3"/>
  <c r="I11" i="3"/>
  <c r="H10" i="2" s="1"/>
  <c r="B12" i="3"/>
  <c r="D12" i="3"/>
  <c r="E12" i="3"/>
  <c r="F12" i="3"/>
  <c r="G12" i="3"/>
  <c r="B13" i="3"/>
  <c r="D13" i="3"/>
  <c r="E13" i="3"/>
  <c r="F13" i="3"/>
  <c r="G13" i="3"/>
  <c r="B14" i="3"/>
  <c r="D14" i="3"/>
  <c r="E14" i="3"/>
  <c r="F14" i="3"/>
  <c r="G14" i="3"/>
  <c r="B15" i="3"/>
  <c r="D15" i="3"/>
  <c r="E15" i="3"/>
  <c r="F15" i="3"/>
  <c r="G15" i="3"/>
  <c r="B16" i="3"/>
  <c r="D16" i="3"/>
  <c r="E16" i="3"/>
  <c r="F16" i="3"/>
  <c r="G16" i="3"/>
  <c r="B17" i="3"/>
  <c r="D17" i="3"/>
  <c r="E17" i="3"/>
  <c r="F17" i="3"/>
  <c r="G17" i="3"/>
  <c r="B18" i="3"/>
  <c r="D18" i="3"/>
  <c r="E18" i="3"/>
  <c r="F18" i="3"/>
  <c r="G18" i="3"/>
  <c r="B19" i="3"/>
  <c r="D19" i="3"/>
  <c r="E19" i="3"/>
  <c r="F19" i="3"/>
  <c r="G19" i="3"/>
  <c r="B20" i="3"/>
  <c r="D20" i="3"/>
  <c r="E20" i="3"/>
  <c r="F20" i="3"/>
  <c r="G20" i="3"/>
  <c r="B21" i="3"/>
  <c r="D21" i="3"/>
  <c r="E21" i="3"/>
  <c r="F21" i="3"/>
  <c r="G21" i="3"/>
  <c r="B22" i="3"/>
  <c r="D22" i="3"/>
  <c r="E22" i="3"/>
  <c r="F22" i="3"/>
  <c r="G22" i="3"/>
  <c r="I22" i="3"/>
  <c r="B23" i="3"/>
  <c r="D23" i="3"/>
  <c r="E23" i="3"/>
  <c r="F23" i="3"/>
  <c r="G23" i="3"/>
  <c r="B24" i="3"/>
  <c r="D24" i="3"/>
  <c r="E24" i="3"/>
  <c r="F24" i="3"/>
  <c r="G24" i="3"/>
  <c r="I24" i="3"/>
  <c r="B25" i="3"/>
  <c r="D25" i="3"/>
  <c r="E25" i="3"/>
  <c r="F25" i="3"/>
  <c r="G25" i="3"/>
  <c r="B26" i="3"/>
  <c r="D26" i="3"/>
  <c r="E26" i="3"/>
  <c r="F26" i="3"/>
  <c r="G26" i="3"/>
  <c r="B27" i="3"/>
  <c r="D27" i="3"/>
  <c r="E27" i="3"/>
  <c r="F27" i="3"/>
  <c r="G27" i="3"/>
  <c r="B28" i="3"/>
  <c r="D28" i="3"/>
  <c r="E28" i="3"/>
  <c r="F28" i="3"/>
  <c r="G28" i="3"/>
  <c r="B29" i="3"/>
  <c r="D29" i="3"/>
  <c r="E29" i="3"/>
  <c r="F29" i="3"/>
  <c r="G29" i="3"/>
  <c r="B30" i="3"/>
  <c r="D30" i="3"/>
  <c r="E30" i="3"/>
  <c r="F30" i="3"/>
  <c r="G30" i="3"/>
  <c r="B31" i="3"/>
  <c r="D31" i="3"/>
  <c r="E31" i="3"/>
  <c r="F31" i="3"/>
  <c r="G31" i="3"/>
  <c r="B32" i="3"/>
  <c r="D32" i="3"/>
  <c r="E32" i="3"/>
  <c r="F32" i="3"/>
  <c r="G32" i="3"/>
  <c r="B33" i="3"/>
  <c r="D33" i="3"/>
  <c r="E33" i="3"/>
  <c r="F33" i="3"/>
  <c r="G33" i="3"/>
  <c r="B34" i="3"/>
  <c r="D34" i="3"/>
  <c r="E34" i="3"/>
  <c r="F34" i="3"/>
  <c r="G34" i="3"/>
  <c r="B35" i="3"/>
  <c r="D35" i="3"/>
  <c r="E35" i="3"/>
  <c r="F35" i="3"/>
  <c r="G35" i="3"/>
  <c r="B36" i="3"/>
  <c r="D36" i="3"/>
  <c r="E36" i="3"/>
  <c r="F36" i="3"/>
  <c r="G36" i="3"/>
  <c r="B37" i="3"/>
  <c r="D37" i="3"/>
  <c r="E37" i="3"/>
  <c r="F37" i="3"/>
  <c r="G37" i="3"/>
  <c r="I37" i="3"/>
  <c r="B38" i="3"/>
  <c r="D38" i="3"/>
  <c r="E38" i="3"/>
  <c r="F38" i="3"/>
  <c r="G38" i="3"/>
  <c r="B39" i="3"/>
  <c r="D39" i="3"/>
  <c r="E39" i="3"/>
  <c r="F39" i="3"/>
  <c r="G39" i="3"/>
  <c r="I39" i="3"/>
  <c r="B40" i="3"/>
  <c r="D40" i="3"/>
  <c r="E40" i="3"/>
  <c r="F40" i="3"/>
  <c r="G40" i="3"/>
  <c r="B41" i="3"/>
  <c r="D41" i="3"/>
  <c r="E41" i="3"/>
  <c r="F41" i="3"/>
  <c r="G41" i="3"/>
  <c r="I41" i="3"/>
  <c r="B42" i="3"/>
  <c r="D42" i="3"/>
  <c r="E42" i="3"/>
  <c r="F42" i="3"/>
  <c r="G42" i="3"/>
  <c r="B43" i="3"/>
  <c r="D43" i="3"/>
  <c r="E43" i="3"/>
  <c r="F43" i="3"/>
  <c r="G43" i="3"/>
  <c r="B44" i="3"/>
  <c r="D44" i="3"/>
  <c r="E44" i="3"/>
  <c r="F44" i="3"/>
  <c r="G44" i="3"/>
  <c r="B45" i="3"/>
  <c r="D45" i="3"/>
  <c r="E45" i="3"/>
  <c r="F45" i="3"/>
  <c r="G45" i="3"/>
  <c r="B46" i="3"/>
  <c r="D46" i="3"/>
  <c r="E46" i="3"/>
  <c r="F46" i="3"/>
  <c r="G46" i="3"/>
  <c r="B47" i="3"/>
  <c r="D47" i="3"/>
  <c r="E47" i="3"/>
  <c r="F47" i="3"/>
  <c r="G47" i="3"/>
  <c r="B48" i="3"/>
  <c r="D48" i="3"/>
  <c r="E48" i="3"/>
  <c r="F48" i="3"/>
  <c r="G48" i="3"/>
  <c r="B49" i="3"/>
  <c r="D49" i="3"/>
  <c r="E49" i="3"/>
  <c r="F49" i="3"/>
  <c r="G49" i="3"/>
  <c r="B50" i="3"/>
  <c r="D50" i="3"/>
  <c r="E50" i="3"/>
  <c r="F50" i="3"/>
  <c r="G50" i="3"/>
  <c r="I50" i="3"/>
  <c r="B51" i="3"/>
  <c r="D51" i="3"/>
  <c r="E51" i="3"/>
  <c r="F51" i="3"/>
  <c r="G51" i="3"/>
  <c r="B52" i="3"/>
  <c r="D52" i="3"/>
  <c r="E52" i="3"/>
  <c r="F52" i="3"/>
  <c r="G52" i="3"/>
  <c r="I52" i="3"/>
  <c r="B53" i="3"/>
  <c r="D53" i="3"/>
  <c r="E53" i="3"/>
  <c r="F53" i="3"/>
  <c r="G53" i="3"/>
  <c r="I53" i="3"/>
  <c r="B54" i="3"/>
  <c r="D54" i="3"/>
  <c r="E54" i="3"/>
  <c r="F54" i="3"/>
  <c r="G54" i="3"/>
  <c r="I54" i="3"/>
  <c r="B55" i="3"/>
  <c r="D55" i="3"/>
  <c r="E55" i="3"/>
  <c r="F55" i="3"/>
  <c r="G55" i="3"/>
  <c r="B56" i="3"/>
  <c r="D56" i="3"/>
  <c r="E56" i="3"/>
  <c r="F56" i="3"/>
  <c r="G56" i="3"/>
  <c r="B57" i="3"/>
  <c r="D57" i="3"/>
  <c r="E57" i="3"/>
  <c r="F57" i="3"/>
  <c r="G57" i="3"/>
  <c r="B58" i="3"/>
  <c r="D58" i="3"/>
  <c r="E58" i="3"/>
  <c r="F58" i="3"/>
  <c r="G58" i="3"/>
  <c r="B59" i="3"/>
  <c r="D59" i="3"/>
  <c r="E59" i="3"/>
  <c r="F59" i="3"/>
  <c r="G59" i="3"/>
  <c r="B60" i="3"/>
  <c r="D60" i="3"/>
  <c r="E60" i="3"/>
  <c r="F60" i="3"/>
  <c r="G60" i="3"/>
  <c r="B61" i="3"/>
  <c r="D61" i="3"/>
  <c r="E61" i="3"/>
  <c r="F61" i="3"/>
  <c r="G61" i="3"/>
  <c r="I61" i="3"/>
  <c r="B62" i="3"/>
  <c r="D62" i="3"/>
  <c r="E62" i="3"/>
  <c r="F62" i="3"/>
  <c r="G62" i="3"/>
  <c r="B63" i="3"/>
  <c r="D63" i="3"/>
  <c r="E63" i="3"/>
  <c r="F63" i="3"/>
  <c r="G63" i="3"/>
  <c r="B64" i="3"/>
  <c r="D64" i="3"/>
  <c r="E64" i="3"/>
  <c r="F64" i="3"/>
  <c r="G64" i="3"/>
  <c r="B65" i="3"/>
  <c r="D65" i="3"/>
  <c r="E65" i="3"/>
  <c r="F65" i="3"/>
  <c r="G65" i="3"/>
  <c r="B66" i="3"/>
  <c r="D66" i="3"/>
  <c r="E66" i="3"/>
  <c r="F66" i="3"/>
  <c r="G66" i="3"/>
  <c r="B67" i="3"/>
  <c r="D67" i="3"/>
  <c r="E67" i="3"/>
  <c r="F67" i="3"/>
  <c r="G67" i="3"/>
  <c r="B68" i="3"/>
  <c r="D68" i="3"/>
  <c r="E68" i="3"/>
  <c r="F68" i="3"/>
  <c r="G68" i="3"/>
  <c r="B69" i="3"/>
  <c r="D69" i="3"/>
  <c r="E69" i="3"/>
  <c r="F69" i="3"/>
  <c r="G69" i="3"/>
  <c r="B70" i="3"/>
  <c r="D70" i="3"/>
  <c r="E70" i="3"/>
  <c r="F70" i="3"/>
  <c r="G70" i="3"/>
  <c r="B71" i="3"/>
  <c r="D71" i="3"/>
  <c r="E71" i="3"/>
  <c r="F71" i="3"/>
  <c r="G71" i="3"/>
  <c r="B72" i="3"/>
  <c r="D72" i="3"/>
  <c r="E72" i="3"/>
  <c r="F72" i="3"/>
  <c r="G72" i="3"/>
  <c r="B73" i="3"/>
  <c r="D73" i="3"/>
  <c r="E73" i="3"/>
  <c r="F73" i="3"/>
  <c r="G73" i="3"/>
  <c r="I73" i="3"/>
  <c r="B74" i="3"/>
  <c r="D74" i="3"/>
  <c r="E74" i="3"/>
  <c r="F74" i="3"/>
  <c r="G74" i="3"/>
  <c r="I74" i="3"/>
  <c r="B75" i="3"/>
  <c r="D75" i="3"/>
  <c r="E75" i="3"/>
  <c r="F75" i="3"/>
  <c r="G75" i="3"/>
  <c r="B76" i="3"/>
  <c r="D76" i="3"/>
  <c r="E76" i="3"/>
  <c r="F76" i="3"/>
  <c r="G76" i="3"/>
  <c r="B77" i="3"/>
  <c r="D77" i="3"/>
  <c r="E77" i="3"/>
  <c r="F77" i="3"/>
  <c r="G77" i="3"/>
  <c r="B78" i="3"/>
  <c r="D78" i="3"/>
  <c r="E78" i="3"/>
  <c r="F78" i="3"/>
  <c r="G78" i="3"/>
  <c r="B79" i="3"/>
  <c r="D79" i="3"/>
  <c r="E79" i="3"/>
  <c r="F79" i="3"/>
  <c r="G79" i="3"/>
  <c r="B80" i="3"/>
  <c r="D80" i="3"/>
  <c r="E80" i="3"/>
  <c r="F80" i="3"/>
  <c r="G80" i="3"/>
  <c r="B81" i="3"/>
  <c r="D81" i="3"/>
  <c r="E81" i="3"/>
  <c r="F81" i="3"/>
  <c r="G81" i="3"/>
  <c r="B82" i="3"/>
  <c r="D82" i="3"/>
  <c r="E82" i="3"/>
  <c r="F82" i="3"/>
  <c r="G82" i="3"/>
  <c r="B83" i="3"/>
  <c r="D83" i="3"/>
  <c r="E83" i="3"/>
  <c r="F83" i="3"/>
  <c r="G83" i="3"/>
  <c r="B84" i="3"/>
  <c r="D84" i="3"/>
  <c r="E84" i="3"/>
  <c r="F84" i="3"/>
  <c r="G84" i="3"/>
  <c r="B85" i="3"/>
  <c r="D85" i="3"/>
  <c r="E85" i="3"/>
  <c r="F85" i="3"/>
  <c r="G85" i="3"/>
  <c r="I85" i="3"/>
  <c r="B86" i="3"/>
  <c r="D86" i="3"/>
  <c r="E86" i="3"/>
  <c r="F86" i="3"/>
  <c r="G86" i="3"/>
  <c r="B87" i="3"/>
  <c r="D87" i="3"/>
  <c r="E87" i="3"/>
  <c r="F87" i="3"/>
  <c r="G87" i="3"/>
  <c r="B88" i="3"/>
  <c r="D88" i="3"/>
  <c r="E88" i="3"/>
  <c r="F88" i="3"/>
  <c r="G88" i="3"/>
  <c r="B89" i="3"/>
  <c r="D89" i="3"/>
  <c r="E89" i="3"/>
  <c r="F89" i="3"/>
  <c r="G89" i="3"/>
  <c r="I89" i="3"/>
  <c r="B90" i="3"/>
  <c r="D90" i="3"/>
  <c r="E90" i="3"/>
  <c r="F90" i="3"/>
  <c r="G90" i="3"/>
  <c r="B91" i="3"/>
  <c r="D91" i="3"/>
  <c r="E91" i="3"/>
  <c r="F91" i="3"/>
  <c r="G91" i="3"/>
  <c r="B92" i="3"/>
  <c r="D92" i="3"/>
  <c r="E92" i="3"/>
  <c r="F92" i="3"/>
  <c r="G92" i="3"/>
  <c r="B93" i="3"/>
  <c r="D93" i="3"/>
  <c r="E93" i="3"/>
  <c r="F93" i="3"/>
  <c r="G93" i="3"/>
  <c r="B94" i="3"/>
  <c r="D94" i="3"/>
  <c r="E94" i="3"/>
  <c r="F94" i="3"/>
  <c r="G94" i="3"/>
  <c r="I94" i="3"/>
  <c r="B95" i="3"/>
  <c r="D95" i="3"/>
  <c r="E95" i="3"/>
  <c r="F95" i="3"/>
  <c r="G95" i="3"/>
  <c r="B96" i="3"/>
  <c r="D96" i="3"/>
  <c r="E96" i="3"/>
  <c r="F96" i="3"/>
  <c r="G96" i="3"/>
  <c r="B97" i="3"/>
  <c r="D97" i="3"/>
  <c r="E97" i="3"/>
  <c r="F97" i="3"/>
  <c r="G97" i="3"/>
  <c r="I97" i="3"/>
  <c r="B98" i="3"/>
  <c r="D98" i="3"/>
  <c r="E98" i="3"/>
  <c r="F98" i="3"/>
  <c r="G98" i="3"/>
  <c r="B99" i="3"/>
  <c r="D99" i="3"/>
  <c r="E99" i="3"/>
  <c r="F99" i="3"/>
  <c r="G99" i="3"/>
  <c r="B100" i="3"/>
  <c r="D100" i="3"/>
  <c r="E100" i="3"/>
  <c r="F100" i="3"/>
  <c r="G100" i="3"/>
  <c r="B101" i="3"/>
  <c r="D101" i="3"/>
  <c r="E101" i="3"/>
  <c r="F101" i="3"/>
  <c r="G101" i="3"/>
  <c r="B102" i="3"/>
  <c r="D102" i="3"/>
  <c r="E102" i="3"/>
  <c r="F102" i="3"/>
  <c r="G102" i="3"/>
  <c r="B103" i="3"/>
  <c r="D103" i="3"/>
  <c r="E103" i="3"/>
  <c r="F103" i="3"/>
  <c r="G103" i="3"/>
  <c r="B104" i="3"/>
  <c r="D104" i="3"/>
  <c r="E104" i="3"/>
  <c r="F104" i="3"/>
  <c r="G104" i="3"/>
  <c r="B105" i="3"/>
  <c r="D105" i="3"/>
  <c r="E105" i="3"/>
  <c r="F105" i="3"/>
  <c r="G105" i="3"/>
  <c r="B106" i="3"/>
  <c r="D106" i="3"/>
  <c r="E106" i="3"/>
  <c r="F106" i="3"/>
  <c r="G106" i="3"/>
  <c r="B107" i="3"/>
  <c r="D107" i="3"/>
  <c r="E107" i="3"/>
  <c r="F107" i="3"/>
  <c r="G107" i="3"/>
  <c r="B108" i="3"/>
  <c r="D108" i="3"/>
  <c r="E108" i="3"/>
  <c r="F108" i="3"/>
  <c r="G108" i="3"/>
  <c r="B109" i="3"/>
  <c r="D109" i="3"/>
  <c r="E109" i="3"/>
  <c r="F109" i="3"/>
  <c r="G109" i="3"/>
  <c r="B110" i="3"/>
  <c r="D110" i="3"/>
  <c r="E110" i="3"/>
  <c r="F110" i="3"/>
  <c r="G110" i="3"/>
  <c r="B111" i="3"/>
  <c r="D111" i="3"/>
  <c r="E111" i="3"/>
  <c r="F111" i="3"/>
  <c r="G111" i="3"/>
  <c r="B112" i="3"/>
  <c r="D112" i="3"/>
  <c r="E112" i="3"/>
  <c r="F112" i="3"/>
  <c r="G112" i="3"/>
  <c r="I112" i="3"/>
  <c r="B113" i="3"/>
  <c r="D113" i="3"/>
  <c r="E113" i="3"/>
  <c r="F113" i="3"/>
  <c r="G113" i="3"/>
  <c r="B114" i="3"/>
  <c r="D114" i="3"/>
  <c r="E114" i="3"/>
  <c r="F114" i="3"/>
  <c r="G114" i="3"/>
  <c r="B115" i="3"/>
  <c r="D115" i="3"/>
  <c r="E115" i="3"/>
  <c r="F115" i="3"/>
  <c r="G115" i="3"/>
  <c r="B116" i="3"/>
  <c r="D116" i="3"/>
  <c r="E116" i="3"/>
  <c r="F116" i="3"/>
  <c r="G116" i="3"/>
  <c r="I116" i="3"/>
  <c r="B117" i="3"/>
  <c r="D117" i="3"/>
  <c r="E117" i="3"/>
  <c r="F117" i="3"/>
  <c r="G117" i="3"/>
  <c r="I117" i="3"/>
  <c r="B118" i="3"/>
  <c r="D118" i="3"/>
  <c r="E118" i="3"/>
  <c r="F118" i="3"/>
  <c r="G118" i="3"/>
  <c r="B119" i="3"/>
  <c r="D119" i="3"/>
  <c r="E119" i="3"/>
  <c r="F119" i="3"/>
  <c r="G119" i="3"/>
  <c r="B120" i="3"/>
  <c r="D120" i="3"/>
  <c r="E120" i="3"/>
  <c r="F120" i="3"/>
  <c r="G120" i="3"/>
  <c r="B121" i="3"/>
  <c r="D121" i="3"/>
  <c r="E121" i="3"/>
  <c r="F121" i="3"/>
  <c r="G121" i="3"/>
  <c r="B122" i="3"/>
  <c r="D122" i="3"/>
  <c r="E122" i="3"/>
  <c r="F122" i="3"/>
  <c r="G122" i="3"/>
  <c r="B123" i="3"/>
  <c r="D123" i="3"/>
  <c r="E123" i="3"/>
  <c r="F123" i="3"/>
  <c r="G123" i="3"/>
  <c r="B124" i="3"/>
  <c r="D124" i="3"/>
  <c r="E124" i="3"/>
  <c r="F124" i="3"/>
  <c r="G124" i="3"/>
  <c r="B125" i="3"/>
  <c r="D125" i="3"/>
  <c r="E125" i="3"/>
  <c r="F125" i="3"/>
  <c r="G125" i="3"/>
  <c r="B126" i="3"/>
  <c r="D126" i="3"/>
  <c r="E126" i="3"/>
  <c r="F126" i="3"/>
  <c r="G126" i="3"/>
  <c r="I126" i="3"/>
  <c r="B127" i="3"/>
  <c r="D127" i="3"/>
  <c r="E127" i="3"/>
  <c r="F127" i="3"/>
  <c r="G127" i="3"/>
  <c r="B128" i="3"/>
  <c r="D128" i="3"/>
  <c r="E128" i="3"/>
  <c r="F128" i="3"/>
  <c r="G128" i="3"/>
  <c r="B129" i="3"/>
  <c r="D129" i="3"/>
  <c r="E129" i="3"/>
  <c r="F129" i="3"/>
  <c r="G129" i="3"/>
  <c r="B130" i="3"/>
  <c r="D130" i="3"/>
  <c r="E130" i="3"/>
  <c r="F130" i="3"/>
  <c r="G130" i="3"/>
  <c r="I130" i="3"/>
  <c r="B131" i="3"/>
  <c r="D131" i="3"/>
  <c r="E131" i="3"/>
  <c r="F131" i="3"/>
  <c r="G131" i="3"/>
  <c r="B132" i="3"/>
  <c r="D132" i="3"/>
  <c r="E132" i="3"/>
  <c r="F132" i="3"/>
  <c r="G132" i="3"/>
  <c r="I132" i="3"/>
  <c r="B133" i="3"/>
  <c r="D133" i="3"/>
  <c r="E133" i="3"/>
  <c r="F133" i="3"/>
  <c r="G133" i="3"/>
  <c r="I133" i="3"/>
  <c r="B134" i="3"/>
  <c r="D134" i="3"/>
  <c r="E134" i="3"/>
  <c r="F134" i="3"/>
  <c r="G134" i="3"/>
  <c r="I134" i="3"/>
  <c r="B135" i="3"/>
  <c r="D135" i="3"/>
  <c r="E135" i="3"/>
  <c r="F135" i="3"/>
  <c r="G135" i="3"/>
  <c r="I135" i="3"/>
  <c r="B136" i="3"/>
  <c r="D136" i="3"/>
  <c r="E136" i="3"/>
  <c r="F136" i="3"/>
  <c r="G136" i="3"/>
  <c r="I136" i="3"/>
  <c r="B137" i="3"/>
  <c r="D137" i="3"/>
  <c r="E137" i="3"/>
  <c r="F137" i="3"/>
  <c r="G137" i="3"/>
  <c r="I137" i="3"/>
  <c r="B138" i="3"/>
  <c r="D138" i="3"/>
  <c r="E138" i="3"/>
  <c r="F138" i="3"/>
  <c r="G138" i="3"/>
  <c r="I138" i="3"/>
  <c r="B139" i="3"/>
  <c r="D139" i="3"/>
  <c r="E139" i="3"/>
  <c r="F139" i="3"/>
  <c r="G139" i="3"/>
  <c r="I139" i="3"/>
  <c r="B140" i="3"/>
  <c r="D140" i="3"/>
  <c r="E140" i="3"/>
  <c r="F140" i="3"/>
  <c r="G140" i="3"/>
  <c r="I140" i="3"/>
  <c r="B141" i="3"/>
  <c r="D141" i="3"/>
  <c r="E141" i="3"/>
  <c r="F141" i="3"/>
  <c r="G141" i="3"/>
  <c r="I141" i="3"/>
  <c r="B142" i="3"/>
  <c r="D142" i="3"/>
  <c r="E142" i="3"/>
  <c r="F142" i="3"/>
  <c r="G142" i="3"/>
  <c r="I142" i="3"/>
  <c r="B143" i="3"/>
  <c r="D143" i="3"/>
  <c r="E143" i="3"/>
  <c r="F143" i="3"/>
  <c r="G143" i="3"/>
  <c r="B144" i="3"/>
  <c r="D144" i="3"/>
  <c r="E144" i="3"/>
  <c r="F144" i="3"/>
  <c r="G144" i="3"/>
  <c r="B145" i="3"/>
  <c r="D145" i="3"/>
  <c r="E145" i="3"/>
  <c r="F145" i="3"/>
  <c r="G145" i="3"/>
  <c r="B146" i="3"/>
  <c r="D146" i="3"/>
  <c r="E146" i="3"/>
  <c r="F146" i="3"/>
  <c r="G146" i="3"/>
  <c r="I146" i="3"/>
  <c r="B147" i="3"/>
  <c r="D147" i="3"/>
  <c r="E147" i="3"/>
  <c r="F147" i="3"/>
  <c r="G147" i="3"/>
  <c r="I147" i="3"/>
  <c r="B148" i="3"/>
  <c r="D148" i="3"/>
  <c r="E148" i="3"/>
  <c r="F148" i="3"/>
  <c r="G148" i="3"/>
  <c r="B149" i="3"/>
  <c r="D149" i="3"/>
  <c r="E149" i="3"/>
  <c r="F149" i="3"/>
  <c r="G149" i="3"/>
  <c r="B150" i="3"/>
  <c r="D150" i="3"/>
  <c r="E150" i="3"/>
  <c r="F150" i="3"/>
  <c r="G150" i="3"/>
  <c r="B151" i="3"/>
  <c r="D151" i="3"/>
  <c r="E151" i="3"/>
  <c r="F151" i="3"/>
  <c r="G151" i="3"/>
  <c r="B152" i="3"/>
  <c r="D152" i="3"/>
  <c r="E152" i="3"/>
  <c r="F152" i="3"/>
  <c r="G152" i="3"/>
  <c r="B153" i="3"/>
  <c r="D153" i="3"/>
  <c r="E153" i="3"/>
  <c r="F153" i="3"/>
  <c r="G153" i="3"/>
  <c r="I153" i="3"/>
  <c r="B154" i="3"/>
  <c r="D154" i="3"/>
  <c r="E154" i="3"/>
  <c r="F154" i="3"/>
  <c r="G154" i="3"/>
  <c r="B155" i="3"/>
  <c r="D155" i="3"/>
  <c r="E155" i="3"/>
  <c r="F155" i="3"/>
  <c r="G155" i="3"/>
  <c r="I155" i="3"/>
  <c r="B156" i="3"/>
  <c r="D156" i="3"/>
  <c r="E156" i="3"/>
  <c r="F156" i="3"/>
  <c r="G156" i="3"/>
  <c r="B157" i="3"/>
  <c r="D157" i="3"/>
  <c r="E157" i="3"/>
  <c r="F157" i="3"/>
  <c r="G157" i="3"/>
  <c r="B158" i="3"/>
  <c r="D158" i="3"/>
  <c r="E158" i="3"/>
  <c r="F158" i="3"/>
  <c r="G158" i="3"/>
  <c r="I158" i="3"/>
  <c r="B159" i="3"/>
  <c r="D159" i="3"/>
  <c r="E159" i="3"/>
  <c r="F159" i="3"/>
  <c r="G159" i="3"/>
  <c r="I159" i="3"/>
  <c r="B160" i="3"/>
  <c r="D160" i="3"/>
  <c r="E160" i="3"/>
  <c r="F160" i="3"/>
  <c r="G160" i="3"/>
  <c r="B161" i="3"/>
  <c r="D161" i="3"/>
  <c r="E161" i="3"/>
  <c r="F161" i="3"/>
  <c r="G161" i="3"/>
  <c r="B162" i="3"/>
  <c r="D162" i="3"/>
  <c r="E162" i="3"/>
  <c r="F162" i="3"/>
  <c r="G162" i="3"/>
  <c r="B163" i="3"/>
  <c r="D163" i="3"/>
  <c r="E163" i="3"/>
  <c r="F163" i="3"/>
  <c r="G163" i="3"/>
  <c r="B164" i="3"/>
  <c r="D164" i="3"/>
  <c r="E164" i="3"/>
  <c r="F164" i="3"/>
  <c r="G164" i="3"/>
  <c r="B165" i="3"/>
  <c r="D165" i="3"/>
  <c r="E165" i="3"/>
  <c r="F165" i="3"/>
  <c r="G165" i="3"/>
  <c r="I165" i="3"/>
  <c r="B166" i="3"/>
  <c r="D166" i="3"/>
  <c r="E166" i="3"/>
  <c r="F166" i="3"/>
  <c r="G166" i="3"/>
  <c r="B167" i="3"/>
  <c r="D167" i="3"/>
  <c r="E167" i="3"/>
  <c r="F167" i="3"/>
  <c r="G167" i="3"/>
  <c r="B168" i="3"/>
  <c r="D168" i="3"/>
  <c r="E168" i="3"/>
  <c r="F168" i="3"/>
  <c r="G168" i="3"/>
  <c r="I168" i="3"/>
  <c r="B169" i="3"/>
  <c r="D169" i="3"/>
  <c r="E169" i="3"/>
  <c r="F169" i="3"/>
  <c r="G169" i="3"/>
  <c r="I169" i="3"/>
  <c r="B170" i="3"/>
  <c r="D170" i="3"/>
  <c r="E170" i="3"/>
  <c r="F170" i="3"/>
  <c r="G170" i="3"/>
  <c r="B171" i="3"/>
  <c r="D171" i="3"/>
  <c r="E171" i="3"/>
  <c r="F171" i="3"/>
  <c r="G171" i="3"/>
  <c r="I171" i="3"/>
  <c r="B172" i="3"/>
  <c r="D172" i="3"/>
  <c r="E172" i="3"/>
  <c r="F172" i="3"/>
  <c r="G172" i="3"/>
  <c r="B173" i="3"/>
  <c r="D173" i="3"/>
  <c r="E173" i="3"/>
  <c r="F173" i="3"/>
  <c r="G173" i="3"/>
  <c r="B174" i="3"/>
  <c r="D174" i="3"/>
  <c r="E174" i="3"/>
  <c r="F174" i="3"/>
  <c r="G174" i="3"/>
  <c r="B175" i="3"/>
  <c r="D175" i="3"/>
  <c r="E175" i="3"/>
  <c r="F175" i="3"/>
  <c r="G175" i="3"/>
  <c r="B176" i="3"/>
  <c r="D176" i="3"/>
  <c r="E176" i="3"/>
  <c r="F176" i="3"/>
  <c r="G176" i="3"/>
  <c r="I176" i="3"/>
  <c r="B177" i="3"/>
  <c r="D177" i="3"/>
  <c r="E177" i="3"/>
  <c r="F177" i="3"/>
  <c r="G177" i="3"/>
  <c r="B178" i="3"/>
  <c r="D178" i="3"/>
  <c r="E178" i="3"/>
  <c r="F178" i="3"/>
  <c r="G178" i="3"/>
  <c r="I178" i="3"/>
  <c r="B179" i="3"/>
  <c r="D179" i="3"/>
  <c r="E179" i="3"/>
  <c r="F179" i="3"/>
  <c r="G179" i="3"/>
  <c r="B180" i="3"/>
  <c r="D180" i="3"/>
  <c r="E180" i="3"/>
  <c r="F180" i="3"/>
  <c r="G180" i="3"/>
  <c r="I180" i="3"/>
  <c r="B181" i="3"/>
  <c r="D181" i="3"/>
  <c r="E181" i="3"/>
  <c r="F181" i="3"/>
  <c r="G181" i="3"/>
  <c r="B182" i="3"/>
  <c r="D182" i="3"/>
  <c r="E182" i="3"/>
  <c r="F182" i="3"/>
  <c r="G182" i="3"/>
  <c r="B183" i="3"/>
  <c r="D183" i="3"/>
  <c r="E183" i="3"/>
  <c r="F183" i="3"/>
  <c r="G183" i="3"/>
  <c r="B184" i="3"/>
  <c r="D184" i="3"/>
  <c r="E184" i="3"/>
  <c r="F184" i="3"/>
  <c r="G184" i="3"/>
  <c r="B185" i="3"/>
  <c r="D185" i="3"/>
  <c r="E185" i="3"/>
  <c r="F185" i="3"/>
  <c r="G185" i="3"/>
  <c r="I185" i="3"/>
  <c r="B186" i="3"/>
  <c r="D186" i="3"/>
  <c r="E186" i="3"/>
  <c r="F186" i="3"/>
  <c r="G186" i="3"/>
  <c r="I186" i="3"/>
  <c r="B187" i="3"/>
  <c r="D187" i="3"/>
  <c r="E187" i="3"/>
  <c r="F187" i="3"/>
  <c r="G187" i="3"/>
  <c r="B188" i="3"/>
  <c r="D188" i="3"/>
  <c r="E188" i="3"/>
  <c r="F188" i="3"/>
  <c r="G188" i="3"/>
  <c r="B189" i="3"/>
  <c r="D189" i="3"/>
  <c r="E189" i="3"/>
  <c r="F189" i="3"/>
  <c r="G189" i="3"/>
  <c r="I189" i="3"/>
  <c r="B190" i="3"/>
  <c r="D190" i="3"/>
  <c r="E190" i="3"/>
  <c r="F190" i="3"/>
  <c r="G190" i="3"/>
  <c r="B191" i="3"/>
  <c r="D191" i="3"/>
  <c r="E191" i="3"/>
  <c r="F191" i="3"/>
  <c r="G191" i="3"/>
  <c r="B192" i="3"/>
  <c r="D192" i="3"/>
  <c r="E192" i="3"/>
  <c r="F192" i="3"/>
  <c r="G192" i="3"/>
  <c r="B193" i="3"/>
  <c r="D193" i="3"/>
  <c r="E193" i="3"/>
  <c r="F193" i="3"/>
  <c r="G193" i="3"/>
  <c r="I193" i="3"/>
  <c r="B194" i="3"/>
  <c r="D194" i="3"/>
  <c r="E194" i="3"/>
  <c r="F194" i="3"/>
  <c r="G194" i="3"/>
  <c r="I194" i="3"/>
  <c r="B195" i="3"/>
  <c r="D195" i="3"/>
  <c r="E195" i="3"/>
  <c r="F195" i="3"/>
  <c r="G195" i="3"/>
  <c r="I195" i="3"/>
  <c r="B196" i="3"/>
  <c r="D196" i="3"/>
  <c r="E196" i="3"/>
  <c r="F196" i="3"/>
  <c r="G196" i="3"/>
  <c r="I196" i="3"/>
  <c r="B197" i="3"/>
  <c r="D197" i="3"/>
  <c r="E197" i="3"/>
  <c r="F197" i="3"/>
  <c r="G197" i="3"/>
  <c r="I197" i="3"/>
  <c r="B198" i="3"/>
  <c r="D198" i="3"/>
  <c r="E198" i="3"/>
  <c r="F198" i="3"/>
  <c r="G198" i="3"/>
  <c r="I198" i="3"/>
  <c r="B199" i="3"/>
  <c r="D199" i="3"/>
  <c r="E199" i="3"/>
  <c r="F199" i="3"/>
  <c r="G199" i="3"/>
  <c r="I199" i="3"/>
  <c r="B200" i="3"/>
  <c r="D200" i="3"/>
  <c r="E200" i="3"/>
  <c r="F200" i="3"/>
  <c r="G200" i="3"/>
  <c r="I200" i="3"/>
  <c r="B201" i="3"/>
  <c r="D201" i="3"/>
  <c r="E201" i="3"/>
  <c r="F201" i="3"/>
  <c r="G201" i="3"/>
  <c r="I201" i="3"/>
  <c r="B202" i="3"/>
  <c r="D202" i="3"/>
  <c r="E202" i="3"/>
  <c r="F202" i="3"/>
  <c r="G202" i="3"/>
  <c r="I202" i="3"/>
  <c r="B203" i="3"/>
  <c r="D203" i="3"/>
  <c r="E203" i="3"/>
  <c r="F203" i="3"/>
  <c r="G203" i="3"/>
  <c r="I203" i="3"/>
  <c r="B204" i="3"/>
  <c r="D204" i="3"/>
  <c r="E204" i="3"/>
  <c r="F204" i="3"/>
  <c r="G204" i="3"/>
  <c r="I204" i="3"/>
  <c r="B205" i="3"/>
  <c r="D205" i="3"/>
  <c r="E205" i="3"/>
  <c r="F205" i="3"/>
  <c r="G205" i="3"/>
  <c r="I205" i="3"/>
  <c r="B206" i="3"/>
  <c r="D206" i="3"/>
  <c r="E206" i="3"/>
  <c r="F206" i="3"/>
  <c r="G206" i="3"/>
  <c r="I206" i="3"/>
  <c r="D6" i="2"/>
  <c r="E6" i="2"/>
  <c r="F6" i="2"/>
  <c r="G6" i="2"/>
  <c r="D7" i="2"/>
  <c r="E7" i="2"/>
  <c r="F7" i="2"/>
  <c r="G7" i="2"/>
  <c r="J7" i="2"/>
  <c r="D8" i="2"/>
  <c r="E8" i="2"/>
  <c r="F8" i="2"/>
  <c r="G8" i="2"/>
  <c r="J8" i="2"/>
  <c r="D9" i="2"/>
  <c r="E9" i="2"/>
  <c r="F9" i="2"/>
  <c r="G9" i="2"/>
  <c r="H9" i="2"/>
  <c r="I9" i="2"/>
  <c r="J9" i="2"/>
  <c r="K9" i="2" s="1"/>
  <c r="D10" i="2"/>
  <c r="E10" i="2"/>
  <c r="F10" i="2"/>
  <c r="G10" i="2"/>
  <c r="I10" i="2"/>
  <c r="J10" i="2"/>
  <c r="K10" i="2" s="1"/>
  <c r="D11" i="2"/>
  <c r="E11" i="2"/>
  <c r="F11" i="2"/>
  <c r="G11" i="2"/>
  <c r="J11" i="2"/>
  <c r="D12" i="2"/>
  <c r="E12" i="2"/>
  <c r="F12" i="2"/>
  <c r="G12" i="2"/>
  <c r="D13" i="2"/>
  <c r="E13" i="2"/>
  <c r="F13" i="2"/>
  <c r="G13" i="2"/>
  <c r="I13" i="2"/>
  <c r="D14" i="2"/>
  <c r="E14" i="2"/>
  <c r="F14" i="2"/>
  <c r="G14" i="2"/>
  <c r="D15" i="2"/>
  <c r="E15" i="2"/>
  <c r="F15" i="2"/>
  <c r="G15" i="2"/>
  <c r="J15" i="2"/>
  <c r="D16" i="2"/>
  <c r="E16" i="2"/>
  <c r="F16" i="2"/>
  <c r="G16" i="2"/>
  <c r="I16" i="2"/>
  <c r="D17" i="2"/>
  <c r="E17" i="2"/>
  <c r="F17" i="2"/>
  <c r="G17" i="2"/>
  <c r="J17" i="2"/>
  <c r="D18" i="2"/>
  <c r="E18" i="2"/>
  <c r="F18" i="2"/>
  <c r="G18" i="2"/>
  <c r="J18" i="2"/>
  <c r="D19" i="2"/>
  <c r="E19" i="2"/>
  <c r="F19" i="2"/>
  <c r="G19" i="2"/>
  <c r="I19" i="2"/>
  <c r="D20" i="2"/>
  <c r="E20" i="2"/>
  <c r="F20" i="2"/>
  <c r="G20" i="2"/>
  <c r="I20" i="2"/>
  <c r="D21" i="2"/>
  <c r="E21" i="2"/>
  <c r="F21" i="2"/>
  <c r="G21" i="2"/>
  <c r="H21" i="2"/>
  <c r="K21" i="2" s="1"/>
  <c r="J21" i="2"/>
  <c r="D22" i="2"/>
  <c r="E22" i="2"/>
  <c r="F22" i="2"/>
  <c r="G22" i="2"/>
  <c r="I22" i="2"/>
  <c r="D23" i="2"/>
  <c r="E23" i="2"/>
  <c r="F23" i="2"/>
  <c r="G23" i="2"/>
  <c r="H23" i="2"/>
  <c r="I23" i="2"/>
  <c r="D24" i="2"/>
  <c r="E24" i="2"/>
  <c r="F24" i="2"/>
  <c r="G24" i="2"/>
  <c r="D25" i="2"/>
  <c r="E25" i="2"/>
  <c r="F25" i="2"/>
  <c r="G25" i="2"/>
  <c r="I25" i="2"/>
  <c r="D26" i="2"/>
  <c r="E26" i="2"/>
  <c r="F26" i="2"/>
  <c r="G26" i="2"/>
  <c r="I26" i="2"/>
  <c r="D27" i="2"/>
  <c r="E27" i="2"/>
  <c r="F27" i="2"/>
  <c r="G27" i="2"/>
  <c r="D28" i="2"/>
  <c r="E28" i="2"/>
  <c r="F28" i="2"/>
  <c r="G28" i="2"/>
  <c r="D29" i="2"/>
  <c r="E29" i="2"/>
  <c r="F29" i="2"/>
  <c r="G29" i="2"/>
  <c r="I29" i="2"/>
  <c r="D30" i="2"/>
  <c r="E30" i="2"/>
  <c r="F30" i="2"/>
  <c r="G30" i="2"/>
  <c r="D31" i="2"/>
  <c r="E31" i="2"/>
  <c r="F31" i="2"/>
  <c r="G31" i="2"/>
  <c r="I31" i="2"/>
  <c r="J31" i="2"/>
  <c r="D32" i="2"/>
  <c r="E32" i="2"/>
  <c r="F32" i="2"/>
  <c r="G32" i="2"/>
  <c r="D33" i="2"/>
  <c r="E33" i="2"/>
  <c r="F33" i="2"/>
  <c r="G33" i="2"/>
  <c r="I33" i="2"/>
  <c r="D34" i="2"/>
  <c r="E34" i="2"/>
  <c r="F34" i="2"/>
  <c r="G34" i="2"/>
  <c r="I34" i="2"/>
  <c r="D35" i="2"/>
  <c r="E35" i="2"/>
  <c r="F35" i="2"/>
  <c r="G35" i="2"/>
  <c r="D36" i="2"/>
  <c r="E36" i="2"/>
  <c r="F36" i="2"/>
  <c r="G36" i="2"/>
  <c r="H36" i="2"/>
  <c r="K36" i="2" s="1"/>
  <c r="I36" i="2"/>
  <c r="J36" i="2"/>
  <c r="D37" i="2"/>
  <c r="E37" i="2"/>
  <c r="F37" i="2"/>
  <c r="G37" i="2"/>
  <c r="J37" i="2"/>
  <c r="D38" i="2"/>
  <c r="E38" i="2"/>
  <c r="F38" i="2"/>
  <c r="G38" i="2"/>
  <c r="H38" i="2"/>
  <c r="I38" i="2"/>
  <c r="J38" i="2"/>
  <c r="K38" i="2"/>
  <c r="D39" i="2"/>
  <c r="E39" i="2"/>
  <c r="F39" i="2"/>
  <c r="G39" i="2"/>
  <c r="D40" i="2"/>
  <c r="E40" i="2"/>
  <c r="F40" i="2"/>
  <c r="G40" i="2"/>
  <c r="H40" i="2"/>
  <c r="D41" i="2"/>
  <c r="E41" i="2"/>
  <c r="F41" i="2"/>
  <c r="G41" i="2"/>
  <c r="D42" i="2"/>
  <c r="E42" i="2"/>
  <c r="F42" i="2"/>
  <c r="G42" i="2"/>
  <c r="I42" i="2"/>
  <c r="D43" i="2"/>
  <c r="E43" i="2"/>
  <c r="F43" i="2"/>
  <c r="G43" i="2"/>
  <c r="D44" i="2"/>
  <c r="E44" i="2"/>
  <c r="F44" i="2"/>
  <c r="G44" i="2"/>
  <c r="I44" i="2"/>
  <c r="D45" i="2"/>
  <c r="E45" i="2"/>
  <c r="F45" i="2"/>
  <c r="G45" i="2"/>
  <c r="D46" i="2"/>
  <c r="E46" i="2"/>
  <c r="F46" i="2"/>
  <c r="G46" i="2"/>
  <c r="J46" i="2"/>
  <c r="D47" i="2"/>
  <c r="E47" i="2"/>
  <c r="F47" i="2"/>
  <c r="G47" i="2"/>
  <c r="J47" i="2"/>
  <c r="D48" i="2"/>
  <c r="E48" i="2"/>
  <c r="F48" i="2"/>
  <c r="G48" i="2"/>
  <c r="D49" i="2"/>
  <c r="E49" i="2"/>
  <c r="F49" i="2"/>
  <c r="G49" i="2"/>
  <c r="H49" i="2"/>
  <c r="D50" i="2"/>
  <c r="E50" i="2"/>
  <c r="F50" i="2"/>
  <c r="G50" i="2"/>
  <c r="D51" i="2"/>
  <c r="E51" i="2"/>
  <c r="F51" i="2"/>
  <c r="G51" i="2"/>
  <c r="H51" i="2"/>
  <c r="I51" i="2"/>
  <c r="J51" i="2"/>
  <c r="D52" i="2"/>
  <c r="E52" i="2"/>
  <c r="F52" i="2"/>
  <c r="G52" i="2"/>
  <c r="H52" i="2"/>
  <c r="I52" i="2"/>
  <c r="J52" i="2"/>
  <c r="K52" i="2"/>
  <c r="D53" i="2"/>
  <c r="E53" i="2"/>
  <c r="F53" i="2"/>
  <c r="G53" i="2"/>
  <c r="H53" i="2"/>
  <c r="J53" i="2"/>
  <c r="K53" i="2" s="1"/>
  <c r="D54" i="2"/>
  <c r="E54" i="2"/>
  <c r="F54" i="2"/>
  <c r="G54" i="2"/>
  <c r="D55" i="2"/>
  <c r="E55" i="2"/>
  <c r="F55" i="2"/>
  <c r="G55" i="2"/>
  <c r="I55" i="2"/>
  <c r="D56" i="2"/>
  <c r="E56" i="2"/>
  <c r="F56" i="2"/>
  <c r="G56" i="2"/>
  <c r="D57" i="2"/>
  <c r="E57" i="2"/>
  <c r="F57" i="2"/>
  <c r="G57" i="2"/>
  <c r="D58" i="2"/>
  <c r="E58" i="2"/>
  <c r="F58" i="2"/>
  <c r="G58" i="2"/>
  <c r="D59" i="2"/>
  <c r="E59" i="2"/>
  <c r="F59" i="2"/>
  <c r="G59" i="2"/>
  <c r="I59" i="2"/>
  <c r="D60" i="2"/>
  <c r="E60" i="2"/>
  <c r="F60" i="2"/>
  <c r="G60" i="2"/>
  <c r="H60" i="2"/>
  <c r="I60" i="2"/>
  <c r="J60" i="2"/>
  <c r="K60" i="2"/>
  <c r="D61" i="2"/>
  <c r="E61" i="2"/>
  <c r="F61" i="2"/>
  <c r="G61" i="2"/>
  <c r="D62" i="2"/>
  <c r="E62" i="2"/>
  <c r="F62" i="2"/>
  <c r="G62" i="2"/>
  <c r="I62" i="2"/>
  <c r="J62" i="2"/>
  <c r="D63" i="2"/>
  <c r="E63" i="2"/>
  <c r="F63" i="2"/>
  <c r="G63" i="2"/>
  <c r="D64" i="2"/>
  <c r="E64" i="2"/>
  <c r="F64" i="2"/>
  <c r="G64" i="2"/>
  <c r="I64" i="2"/>
  <c r="D65" i="2"/>
  <c r="E65" i="2"/>
  <c r="F65" i="2"/>
  <c r="G65" i="2"/>
  <c r="D66" i="2"/>
  <c r="E66" i="2"/>
  <c r="F66" i="2"/>
  <c r="G66" i="2"/>
  <c r="D67" i="2"/>
  <c r="E67" i="2"/>
  <c r="F67" i="2"/>
  <c r="G67" i="2"/>
  <c r="I67" i="2"/>
  <c r="D68" i="2"/>
  <c r="E68" i="2"/>
  <c r="F68" i="2"/>
  <c r="G68" i="2"/>
  <c r="D69" i="2"/>
  <c r="E69" i="2"/>
  <c r="F69" i="2"/>
  <c r="G69" i="2"/>
  <c r="D70" i="2"/>
  <c r="E70" i="2"/>
  <c r="F70" i="2"/>
  <c r="G70" i="2"/>
  <c r="I70" i="2"/>
  <c r="D71" i="2"/>
  <c r="E71" i="2"/>
  <c r="F71" i="2"/>
  <c r="G71" i="2"/>
  <c r="D72" i="2"/>
  <c r="E72" i="2"/>
  <c r="F72" i="2"/>
  <c r="G72" i="2"/>
  <c r="H72" i="2"/>
  <c r="K72" i="2" s="1"/>
  <c r="I72" i="2"/>
  <c r="J72" i="2"/>
  <c r="D73" i="2"/>
  <c r="E73" i="2"/>
  <c r="F73" i="2"/>
  <c r="G73" i="2"/>
  <c r="H73" i="2"/>
  <c r="K73" i="2" s="1"/>
  <c r="I73" i="2"/>
  <c r="J73" i="2"/>
  <c r="D74" i="2"/>
  <c r="E74" i="2"/>
  <c r="F74" i="2"/>
  <c r="G74" i="2"/>
  <c r="I74" i="2"/>
  <c r="J74" i="2"/>
  <c r="D75" i="2"/>
  <c r="E75" i="2"/>
  <c r="F75" i="2"/>
  <c r="G75" i="2"/>
  <c r="D76" i="2"/>
  <c r="E76" i="2"/>
  <c r="F76" i="2"/>
  <c r="G76" i="2"/>
  <c r="D77" i="2"/>
  <c r="E77" i="2"/>
  <c r="F77" i="2"/>
  <c r="G77" i="2"/>
  <c r="I77" i="2"/>
  <c r="D78" i="2"/>
  <c r="E78" i="2"/>
  <c r="F78" i="2"/>
  <c r="G78" i="2"/>
  <c r="I78" i="2"/>
  <c r="D79" i="2"/>
  <c r="E79" i="2"/>
  <c r="F79" i="2"/>
  <c r="G79" i="2"/>
  <c r="D80" i="2"/>
  <c r="E80" i="2"/>
  <c r="F80" i="2"/>
  <c r="G80" i="2"/>
  <c r="D81" i="2"/>
  <c r="E81" i="2"/>
  <c r="F81" i="2"/>
  <c r="G81" i="2"/>
  <c r="D82" i="2"/>
  <c r="E82" i="2"/>
  <c r="F82" i="2"/>
  <c r="G82" i="2"/>
  <c r="D83" i="2"/>
  <c r="E83" i="2"/>
  <c r="F83" i="2"/>
  <c r="G83" i="2"/>
  <c r="D84" i="2"/>
  <c r="E84" i="2"/>
  <c r="F84" i="2"/>
  <c r="G84" i="2"/>
  <c r="H84" i="2"/>
  <c r="K84" i="2" s="1"/>
  <c r="I84" i="2"/>
  <c r="J84" i="2"/>
  <c r="D85" i="2"/>
  <c r="E85" i="2"/>
  <c r="F85" i="2"/>
  <c r="G85" i="2"/>
  <c r="D86" i="2"/>
  <c r="E86" i="2"/>
  <c r="F86" i="2"/>
  <c r="G86" i="2"/>
  <c r="D87" i="2"/>
  <c r="E87" i="2"/>
  <c r="F87" i="2"/>
  <c r="G87" i="2"/>
  <c r="D88" i="2"/>
  <c r="E88" i="2"/>
  <c r="F88" i="2"/>
  <c r="G88" i="2"/>
  <c r="H88" i="2"/>
  <c r="I88" i="2"/>
  <c r="D89" i="2"/>
  <c r="E89" i="2"/>
  <c r="F89" i="2"/>
  <c r="G89" i="2"/>
  <c r="J89" i="2"/>
  <c r="D90" i="2"/>
  <c r="E90" i="2"/>
  <c r="F90" i="2"/>
  <c r="G90" i="2"/>
  <c r="I90" i="2"/>
  <c r="J90" i="2"/>
  <c r="D91" i="2"/>
  <c r="E91" i="2"/>
  <c r="F91" i="2"/>
  <c r="G91" i="2"/>
  <c r="I91" i="2"/>
  <c r="J91" i="2"/>
  <c r="D92" i="2"/>
  <c r="E92" i="2"/>
  <c r="F92" i="2"/>
  <c r="G92" i="2"/>
  <c r="D93" i="2"/>
  <c r="E93" i="2"/>
  <c r="F93" i="2"/>
  <c r="G93" i="2"/>
  <c r="H93" i="2"/>
  <c r="I93" i="2"/>
  <c r="D94" i="2"/>
  <c r="E94" i="2"/>
  <c r="F94" i="2"/>
  <c r="G94" i="2"/>
  <c r="D95" i="2"/>
  <c r="E95" i="2"/>
  <c r="F95" i="2"/>
  <c r="G95" i="2"/>
  <c r="D96" i="2"/>
  <c r="E96" i="2"/>
  <c r="F96" i="2"/>
  <c r="G96" i="2"/>
  <c r="H96" i="2"/>
  <c r="I96" i="2"/>
  <c r="D97" i="2"/>
  <c r="E97" i="2"/>
  <c r="F97" i="2"/>
  <c r="G97" i="2"/>
  <c r="D98" i="2"/>
  <c r="E98" i="2"/>
  <c r="F98" i="2"/>
  <c r="G98" i="2"/>
  <c r="J98" i="2"/>
  <c r="D99" i="2"/>
  <c r="E99" i="2"/>
  <c r="F99" i="2"/>
  <c r="G99" i="2"/>
  <c r="D100" i="2"/>
  <c r="E100" i="2"/>
  <c r="F100" i="2"/>
  <c r="G100" i="2"/>
  <c r="D101" i="2"/>
  <c r="E101" i="2"/>
  <c r="F101" i="2"/>
  <c r="G101" i="2"/>
  <c r="I101" i="2"/>
  <c r="D102" i="2"/>
  <c r="E102" i="2"/>
  <c r="F102" i="2"/>
  <c r="G102" i="2"/>
  <c r="D103" i="2"/>
  <c r="E103" i="2"/>
  <c r="F103" i="2"/>
  <c r="G103" i="2"/>
  <c r="D104" i="2"/>
  <c r="E104" i="2"/>
  <c r="F104" i="2"/>
  <c r="G104" i="2"/>
  <c r="D105" i="2"/>
  <c r="E105" i="2"/>
  <c r="F105" i="2"/>
  <c r="G105" i="2"/>
  <c r="I105" i="2"/>
  <c r="J105" i="2"/>
  <c r="D106" i="2"/>
  <c r="E106" i="2"/>
  <c r="F106" i="2"/>
  <c r="G106" i="2"/>
  <c r="D107" i="2"/>
  <c r="E107" i="2"/>
  <c r="F107" i="2"/>
  <c r="G107" i="2"/>
  <c r="D108" i="2"/>
  <c r="E108" i="2"/>
  <c r="F108" i="2"/>
  <c r="G108" i="2"/>
  <c r="D109" i="2"/>
  <c r="E109" i="2"/>
  <c r="F109" i="2"/>
  <c r="G109" i="2"/>
  <c r="I109" i="2"/>
  <c r="D110" i="2"/>
  <c r="E110" i="2"/>
  <c r="F110" i="2"/>
  <c r="G110" i="2"/>
  <c r="D111" i="2"/>
  <c r="E111" i="2"/>
  <c r="F111" i="2"/>
  <c r="G111" i="2"/>
  <c r="H111" i="2"/>
  <c r="I111" i="2"/>
  <c r="D112" i="2"/>
  <c r="E112" i="2"/>
  <c r="F112" i="2"/>
  <c r="G112" i="2"/>
  <c r="D113" i="2"/>
  <c r="E113" i="2"/>
  <c r="F113" i="2"/>
  <c r="G113" i="2"/>
  <c r="D114" i="2"/>
  <c r="E114" i="2"/>
  <c r="F114" i="2"/>
  <c r="G114" i="2"/>
  <c r="D115" i="2"/>
  <c r="E115" i="2"/>
  <c r="F115" i="2"/>
  <c r="G115" i="2"/>
  <c r="H115" i="2"/>
  <c r="I115" i="2"/>
  <c r="J115" i="2"/>
  <c r="K115" i="2" s="1"/>
  <c r="D116" i="2"/>
  <c r="E116" i="2"/>
  <c r="F116" i="2"/>
  <c r="G116" i="2"/>
  <c r="H116" i="2"/>
  <c r="I116" i="2"/>
  <c r="D117" i="2"/>
  <c r="E117" i="2"/>
  <c r="F117" i="2"/>
  <c r="G117" i="2"/>
  <c r="D118" i="2"/>
  <c r="E118" i="2"/>
  <c r="F118" i="2"/>
  <c r="G118" i="2"/>
  <c r="J118" i="2"/>
  <c r="D119" i="2"/>
  <c r="E119" i="2"/>
  <c r="F119" i="2"/>
  <c r="G119" i="2"/>
  <c r="J119" i="2"/>
  <c r="D120" i="2"/>
  <c r="E120" i="2"/>
  <c r="F120" i="2"/>
  <c r="G120" i="2"/>
  <c r="J120" i="2"/>
  <c r="D121" i="2"/>
  <c r="E121" i="2"/>
  <c r="F121" i="2"/>
  <c r="G121" i="2"/>
  <c r="D122" i="2"/>
  <c r="E122" i="2"/>
  <c r="F122" i="2"/>
  <c r="G122" i="2"/>
  <c r="I122" i="2"/>
  <c r="D123" i="2"/>
  <c r="E123" i="2"/>
  <c r="F123" i="2"/>
  <c r="G123" i="2"/>
  <c r="J123" i="2"/>
  <c r="D124" i="2"/>
  <c r="E124" i="2"/>
  <c r="F124" i="2"/>
  <c r="G124" i="2"/>
  <c r="J124" i="2"/>
  <c r="D125" i="2"/>
  <c r="E125" i="2"/>
  <c r="F125" i="2"/>
  <c r="G125" i="2"/>
  <c r="H125" i="2"/>
  <c r="I125" i="2"/>
  <c r="D126" i="2"/>
  <c r="E126" i="2"/>
  <c r="F126" i="2"/>
  <c r="G126" i="2"/>
  <c r="D127" i="2"/>
  <c r="E127" i="2"/>
  <c r="F127" i="2"/>
  <c r="G127" i="2"/>
  <c r="D128" i="2"/>
  <c r="E128" i="2"/>
  <c r="F128" i="2"/>
  <c r="G128" i="2"/>
  <c r="D129" i="2"/>
  <c r="E129" i="2"/>
  <c r="F129" i="2"/>
  <c r="G129" i="2"/>
  <c r="H129" i="2"/>
  <c r="D130" i="2"/>
  <c r="E130" i="2"/>
  <c r="F130" i="2"/>
  <c r="G130" i="2"/>
  <c r="I130" i="2"/>
  <c r="D131" i="2"/>
  <c r="E131" i="2"/>
  <c r="F131" i="2"/>
  <c r="G131" i="2"/>
  <c r="H131" i="2"/>
  <c r="I131" i="2"/>
  <c r="J131" i="2"/>
  <c r="K131" i="2"/>
  <c r="D132" i="2"/>
  <c r="E132" i="2"/>
  <c r="F132" i="2"/>
  <c r="G132" i="2"/>
  <c r="H132" i="2"/>
  <c r="K132" i="2" s="1"/>
  <c r="I132" i="2"/>
  <c r="J132" i="2"/>
  <c r="D133" i="2"/>
  <c r="E133" i="2"/>
  <c r="F133" i="2"/>
  <c r="G133" i="2"/>
  <c r="H133" i="2"/>
  <c r="K133" i="2" s="1"/>
  <c r="I133" i="2"/>
  <c r="J133" i="2"/>
  <c r="D134" i="2"/>
  <c r="E134" i="2"/>
  <c r="F134" i="2"/>
  <c r="G134" i="2"/>
  <c r="H134" i="2"/>
  <c r="K134" i="2" s="1"/>
  <c r="I134" i="2"/>
  <c r="J134" i="2"/>
  <c r="D135" i="2"/>
  <c r="E135" i="2"/>
  <c r="F135" i="2"/>
  <c r="G135" i="2"/>
  <c r="H135" i="2"/>
  <c r="I135" i="2"/>
  <c r="J135" i="2"/>
  <c r="K135" i="2"/>
  <c r="D136" i="2"/>
  <c r="E136" i="2"/>
  <c r="F136" i="2"/>
  <c r="G136" i="2"/>
  <c r="H136" i="2"/>
  <c r="K136" i="2" s="1"/>
  <c r="I136" i="2"/>
  <c r="J136" i="2"/>
  <c r="D137" i="2"/>
  <c r="E137" i="2"/>
  <c r="F137" i="2"/>
  <c r="G137" i="2"/>
  <c r="H137" i="2"/>
  <c r="K137" i="2" s="1"/>
  <c r="I137" i="2"/>
  <c r="J137" i="2"/>
  <c r="D138" i="2"/>
  <c r="E138" i="2"/>
  <c r="F138" i="2"/>
  <c r="G138" i="2"/>
  <c r="H138" i="2"/>
  <c r="K138" i="2" s="1"/>
  <c r="I138" i="2"/>
  <c r="J138" i="2"/>
  <c r="D139" i="2"/>
  <c r="E139" i="2"/>
  <c r="F139" i="2"/>
  <c r="G139" i="2"/>
  <c r="H139" i="2"/>
  <c r="I139" i="2"/>
  <c r="J139" i="2"/>
  <c r="K139" i="2"/>
  <c r="D140" i="2"/>
  <c r="E140" i="2"/>
  <c r="F140" i="2"/>
  <c r="G140" i="2"/>
  <c r="H140" i="2"/>
  <c r="K140" i="2" s="1"/>
  <c r="I140" i="2"/>
  <c r="J140" i="2"/>
  <c r="D141" i="2"/>
  <c r="E141" i="2"/>
  <c r="F141" i="2"/>
  <c r="G141" i="2"/>
  <c r="H141" i="2"/>
  <c r="I141" i="2"/>
  <c r="D142" i="2"/>
  <c r="E142" i="2"/>
  <c r="F142" i="2"/>
  <c r="G142" i="2"/>
  <c r="I142" i="2"/>
  <c r="D143" i="2"/>
  <c r="E143" i="2"/>
  <c r="F143" i="2"/>
  <c r="G143" i="2"/>
  <c r="J143" i="2"/>
  <c r="D144" i="2"/>
  <c r="E144" i="2"/>
  <c r="F144" i="2"/>
  <c r="G144" i="2"/>
  <c r="D145" i="2"/>
  <c r="E145" i="2"/>
  <c r="F145" i="2"/>
  <c r="G145" i="2"/>
  <c r="H145" i="2"/>
  <c r="I145" i="2"/>
  <c r="J145" i="2"/>
  <c r="K145" i="2"/>
  <c r="D146" i="2"/>
  <c r="E146" i="2"/>
  <c r="F146" i="2"/>
  <c r="G146" i="2"/>
  <c r="H146" i="2"/>
  <c r="I146" i="2"/>
  <c r="J146" i="2"/>
  <c r="K146" i="2" s="1"/>
  <c r="D147" i="2"/>
  <c r="E147" i="2"/>
  <c r="F147" i="2"/>
  <c r="G147" i="2"/>
  <c r="D148" i="2"/>
  <c r="E148" i="2"/>
  <c r="F148" i="2"/>
  <c r="G148" i="2"/>
  <c r="I148" i="2"/>
  <c r="D149" i="2"/>
  <c r="E149" i="2"/>
  <c r="F149" i="2"/>
  <c r="G149" i="2"/>
  <c r="I149" i="2"/>
  <c r="D150" i="2"/>
  <c r="E150" i="2"/>
  <c r="F150" i="2"/>
  <c r="G150" i="2"/>
  <c r="D151" i="2"/>
  <c r="E151" i="2"/>
  <c r="F151" i="2"/>
  <c r="G151" i="2"/>
  <c r="D152" i="2"/>
  <c r="E152" i="2"/>
  <c r="F152" i="2"/>
  <c r="G152" i="2"/>
  <c r="H152" i="2"/>
  <c r="K152" i="2" s="1"/>
  <c r="I152" i="2"/>
  <c r="J152" i="2"/>
  <c r="D153" i="2"/>
  <c r="E153" i="2"/>
  <c r="F153" i="2"/>
  <c r="G153" i="2"/>
  <c r="J153" i="2"/>
  <c r="D154" i="2"/>
  <c r="E154" i="2"/>
  <c r="F154" i="2"/>
  <c r="G154" i="2"/>
  <c r="H154" i="2"/>
  <c r="I154" i="2"/>
  <c r="J154" i="2"/>
  <c r="K154" i="2" s="1"/>
  <c r="D155" i="2"/>
  <c r="E155" i="2"/>
  <c r="F155" i="2"/>
  <c r="G155" i="2"/>
  <c r="J155" i="2"/>
  <c r="D156" i="2"/>
  <c r="E156" i="2"/>
  <c r="F156" i="2"/>
  <c r="G156" i="2"/>
  <c r="I156" i="2"/>
  <c r="D157" i="2"/>
  <c r="E157" i="2"/>
  <c r="F157" i="2"/>
  <c r="G157" i="2"/>
  <c r="H157" i="2"/>
  <c r="I157" i="2"/>
  <c r="J157" i="2"/>
  <c r="K157" i="2"/>
  <c r="D158" i="2"/>
  <c r="E158" i="2"/>
  <c r="F158" i="2"/>
  <c r="G158" i="2"/>
  <c r="H158" i="2"/>
  <c r="I158" i="2"/>
  <c r="J158" i="2"/>
  <c r="K158" i="2" s="1"/>
  <c r="D159" i="2"/>
  <c r="E159" i="2"/>
  <c r="F159" i="2"/>
  <c r="G159" i="2"/>
  <c r="D160" i="2"/>
  <c r="E160" i="2"/>
  <c r="F160" i="2"/>
  <c r="G160" i="2"/>
  <c r="D161" i="2"/>
  <c r="E161" i="2"/>
  <c r="F161" i="2"/>
  <c r="G161" i="2"/>
  <c r="J161" i="2"/>
  <c r="D162" i="2"/>
  <c r="E162" i="2"/>
  <c r="F162" i="2"/>
  <c r="G162" i="2"/>
  <c r="J162" i="2"/>
  <c r="D163" i="2"/>
  <c r="E163" i="2"/>
  <c r="F163" i="2"/>
  <c r="G163" i="2"/>
  <c r="J163" i="2"/>
  <c r="D164" i="2"/>
  <c r="E164" i="2"/>
  <c r="F164" i="2"/>
  <c r="G164" i="2"/>
  <c r="H164" i="2"/>
  <c r="I164" i="2"/>
  <c r="J164" i="2"/>
  <c r="D165" i="2"/>
  <c r="E165" i="2"/>
  <c r="F165" i="2"/>
  <c r="G165" i="2"/>
  <c r="D166" i="2"/>
  <c r="E166" i="2"/>
  <c r="F166" i="2"/>
  <c r="G166" i="2"/>
  <c r="J166" i="2"/>
  <c r="D167" i="2"/>
  <c r="E167" i="2"/>
  <c r="F167" i="2"/>
  <c r="G167" i="2"/>
  <c r="H167" i="2"/>
  <c r="D168" i="2"/>
  <c r="E168" i="2"/>
  <c r="F168" i="2"/>
  <c r="G168" i="2"/>
  <c r="H168" i="2"/>
  <c r="I168" i="2"/>
  <c r="J168" i="2"/>
  <c r="D169" i="2"/>
  <c r="E169" i="2"/>
  <c r="F169" i="2"/>
  <c r="G169" i="2"/>
  <c r="I169" i="2"/>
  <c r="J169" i="2"/>
  <c r="D170" i="2"/>
  <c r="E170" i="2"/>
  <c r="F170" i="2"/>
  <c r="G170" i="2"/>
  <c r="H170" i="2"/>
  <c r="K170" i="2" s="1"/>
  <c r="I170" i="2"/>
  <c r="J170" i="2"/>
  <c r="D171" i="2"/>
  <c r="E171" i="2"/>
  <c r="F171" i="2"/>
  <c r="G171" i="2"/>
  <c r="D172" i="2"/>
  <c r="E172" i="2"/>
  <c r="F172" i="2"/>
  <c r="G172" i="2"/>
  <c r="D173" i="2"/>
  <c r="E173" i="2"/>
  <c r="F173" i="2"/>
  <c r="G173" i="2"/>
  <c r="I173" i="2"/>
  <c r="J173" i="2"/>
  <c r="D174" i="2"/>
  <c r="E174" i="2"/>
  <c r="F174" i="2"/>
  <c r="G174" i="2"/>
  <c r="J174" i="2"/>
  <c r="D175" i="2"/>
  <c r="E175" i="2"/>
  <c r="F175" i="2"/>
  <c r="G175" i="2"/>
  <c r="H175" i="2"/>
  <c r="I175" i="2"/>
  <c r="J175" i="2"/>
  <c r="K175" i="2"/>
  <c r="D176" i="2"/>
  <c r="E176" i="2"/>
  <c r="F176" i="2"/>
  <c r="G176" i="2"/>
  <c r="D177" i="2"/>
  <c r="E177" i="2"/>
  <c r="F177" i="2"/>
  <c r="G177" i="2"/>
  <c r="H177" i="2"/>
  <c r="I177" i="2"/>
  <c r="J177" i="2"/>
  <c r="K177" i="2"/>
  <c r="D178" i="2"/>
  <c r="E178" i="2"/>
  <c r="F178" i="2"/>
  <c r="G178" i="2"/>
  <c r="I178" i="2"/>
  <c r="D179" i="2"/>
  <c r="E179" i="2"/>
  <c r="F179" i="2"/>
  <c r="G179" i="2"/>
  <c r="H179" i="2"/>
  <c r="I179" i="2"/>
  <c r="K179" i="2" s="1"/>
  <c r="J179" i="2"/>
  <c r="D180" i="2"/>
  <c r="E180" i="2"/>
  <c r="F180" i="2"/>
  <c r="G180" i="2"/>
  <c r="D181" i="2"/>
  <c r="E181" i="2"/>
  <c r="F181" i="2"/>
  <c r="G181" i="2"/>
  <c r="D182" i="2"/>
  <c r="E182" i="2"/>
  <c r="F182" i="2"/>
  <c r="G182" i="2"/>
  <c r="D183" i="2"/>
  <c r="E183" i="2"/>
  <c r="F183" i="2"/>
  <c r="G183" i="2"/>
  <c r="D184" i="2"/>
  <c r="E184" i="2"/>
  <c r="F184" i="2"/>
  <c r="G184" i="2"/>
  <c r="H184" i="2"/>
  <c r="I184" i="2"/>
  <c r="D185" i="2"/>
  <c r="E185" i="2"/>
  <c r="F185" i="2"/>
  <c r="G185" i="2"/>
  <c r="H185" i="2"/>
  <c r="I185" i="2"/>
  <c r="D186" i="2"/>
  <c r="E186" i="2"/>
  <c r="F186" i="2"/>
  <c r="G186" i="2"/>
  <c r="D187" i="2"/>
  <c r="E187" i="2"/>
  <c r="F187" i="2"/>
  <c r="G187" i="2"/>
  <c r="D188" i="2"/>
  <c r="E188" i="2"/>
  <c r="F188" i="2"/>
  <c r="G188" i="2"/>
  <c r="H188" i="2"/>
  <c r="I188" i="2"/>
  <c r="D189" i="2"/>
  <c r="E189" i="2"/>
  <c r="F189" i="2"/>
  <c r="G189" i="2"/>
  <c r="I189" i="2"/>
  <c r="D190" i="2"/>
  <c r="E190" i="2"/>
  <c r="F190" i="2"/>
  <c r="G190" i="2"/>
  <c r="I190" i="2"/>
  <c r="J190" i="2"/>
  <c r="D191" i="2"/>
  <c r="E191" i="2"/>
  <c r="F191" i="2"/>
  <c r="G191" i="2"/>
  <c r="D192" i="2"/>
  <c r="E192" i="2"/>
  <c r="F192" i="2"/>
  <c r="G192" i="2"/>
  <c r="H192" i="2"/>
  <c r="K192" i="2" s="1"/>
  <c r="I192" i="2"/>
  <c r="J192" i="2"/>
  <c r="D193" i="2"/>
  <c r="E193" i="2"/>
  <c r="F193" i="2"/>
  <c r="G193" i="2"/>
  <c r="H193" i="2"/>
  <c r="I193" i="2"/>
  <c r="J193" i="2"/>
  <c r="K193" i="2"/>
  <c r="D194" i="2"/>
  <c r="E194" i="2"/>
  <c r="F194" i="2"/>
  <c r="G194" i="2"/>
  <c r="H194" i="2"/>
  <c r="I194" i="2"/>
  <c r="K194" i="2" s="1"/>
  <c r="J194" i="2"/>
  <c r="D195" i="2"/>
  <c r="E195" i="2"/>
  <c r="F195" i="2"/>
  <c r="G195" i="2"/>
  <c r="H195" i="2"/>
  <c r="K195" i="2" s="1"/>
  <c r="I195" i="2"/>
  <c r="J195" i="2"/>
  <c r="D196" i="2"/>
  <c r="E196" i="2"/>
  <c r="F196" i="2"/>
  <c r="G196" i="2"/>
  <c r="H196" i="2"/>
  <c r="K196" i="2" s="1"/>
  <c r="I196" i="2"/>
  <c r="J196" i="2"/>
  <c r="D197" i="2"/>
  <c r="E197" i="2"/>
  <c r="F197" i="2"/>
  <c r="G197" i="2"/>
  <c r="H197" i="2"/>
  <c r="I197" i="2"/>
  <c r="J197" i="2"/>
  <c r="K197" i="2"/>
  <c r="D198" i="2"/>
  <c r="E198" i="2"/>
  <c r="F198" i="2"/>
  <c r="G198" i="2"/>
  <c r="H198" i="2"/>
  <c r="I198" i="2"/>
  <c r="K198" i="2" s="1"/>
  <c r="J198" i="2"/>
  <c r="D199" i="2"/>
  <c r="E199" i="2"/>
  <c r="F199" i="2"/>
  <c r="G199" i="2"/>
  <c r="H199" i="2"/>
  <c r="K199" i="2" s="1"/>
  <c r="I199" i="2"/>
  <c r="J199" i="2"/>
  <c r="D200" i="2"/>
  <c r="E200" i="2"/>
  <c r="F200" i="2"/>
  <c r="G200" i="2"/>
  <c r="H200" i="2"/>
  <c r="K200" i="2" s="1"/>
  <c r="I200" i="2"/>
  <c r="J200" i="2"/>
  <c r="D201" i="2"/>
  <c r="E201" i="2"/>
  <c r="F201" i="2"/>
  <c r="G201" i="2"/>
  <c r="H201" i="2"/>
  <c r="I201" i="2"/>
  <c r="J201" i="2"/>
  <c r="K201" i="2"/>
  <c r="D202" i="2"/>
  <c r="E202" i="2"/>
  <c r="F202" i="2"/>
  <c r="G202" i="2"/>
  <c r="H202" i="2"/>
  <c r="I202" i="2"/>
  <c r="K202" i="2" s="1"/>
  <c r="J202" i="2"/>
  <c r="D203" i="2"/>
  <c r="E203" i="2"/>
  <c r="F203" i="2"/>
  <c r="G203" i="2"/>
  <c r="H203" i="2"/>
  <c r="K203" i="2" s="1"/>
  <c r="I203" i="2"/>
  <c r="J203" i="2"/>
  <c r="D204" i="2"/>
  <c r="E204" i="2"/>
  <c r="F204" i="2"/>
  <c r="G204" i="2"/>
  <c r="H204" i="2"/>
  <c r="K204" i="2" s="1"/>
  <c r="I204" i="2"/>
  <c r="J204" i="2"/>
  <c r="D205" i="2"/>
  <c r="E205" i="2"/>
  <c r="F205" i="2"/>
  <c r="G205" i="2"/>
  <c r="H205" i="2"/>
  <c r="I205" i="2"/>
  <c r="J205" i="2"/>
  <c r="K205" i="2"/>
  <c r="K168" i="2" l="1"/>
  <c r="K164" i="2"/>
  <c r="K51" i="2"/>
  <c r="M39" i="5"/>
  <c r="J58" i="5"/>
  <c r="H58" i="8" s="1"/>
  <c r="J57" i="2" s="1"/>
  <c r="I70" i="4"/>
  <c r="I69" i="2" s="1"/>
  <c r="L10" i="4"/>
  <c r="J28" i="5"/>
  <c r="H28" i="8" s="1"/>
  <c r="J27" i="2" s="1"/>
  <c r="N9" i="3"/>
  <c r="I60" i="3"/>
  <c r="H59" i="2" s="1"/>
  <c r="I78" i="3"/>
  <c r="H77" i="2" s="1"/>
  <c r="L23" i="6"/>
  <c r="I88" i="6"/>
  <c r="H88" i="8" s="1"/>
  <c r="J87" i="2" s="1"/>
  <c r="H55" i="8"/>
  <c r="J54" i="2" s="1"/>
  <c r="H51" i="8"/>
  <c r="J50" i="2" s="1"/>
  <c r="I80" i="3" l="1"/>
  <c r="H79" i="2" s="1"/>
  <c r="N10" i="3"/>
  <c r="I45" i="3"/>
  <c r="H44" i="2" s="1"/>
  <c r="I105" i="3"/>
  <c r="H104" i="2" s="1"/>
  <c r="I30" i="3"/>
  <c r="H29" i="2" s="1"/>
  <c r="M40" i="5"/>
  <c r="J101" i="5"/>
  <c r="H101" i="8" s="1"/>
  <c r="J100" i="2" s="1"/>
  <c r="J109" i="5"/>
  <c r="H109" i="8" s="1"/>
  <c r="J108" i="2" s="1"/>
  <c r="J110" i="5"/>
  <c r="H110" i="8" s="1"/>
  <c r="J109" i="2" s="1"/>
  <c r="I84" i="4"/>
  <c r="I83" i="2" s="1"/>
  <c r="I111" i="4"/>
  <c r="I110" i="2" s="1"/>
  <c r="I83" i="4"/>
  <c r="I82" i="2" s="1"/>
  <c r="I18" i="4"/>
  <c r="I17" i="2" s="1"/>
  <c r="I69" i="4"/>
  <c r="I68" i="2" s="1"/>
  <c r="I177" i="4"/>
  <c r="I176" i="2" s="1"/>
  <c r="L11" i="4"/>
  <c r="I7" i="6"/>
  <c r="H7" i="8" s="1"/>
  <c r="J6" i="2" s="1"/>
  <c r="L24" i="6"/>
  <c r="L25" i="6" s="1"/>
  <c r="L12" i="4" l="1"/>
  <c r="I82" i="4"/>
  <c r="I81" i="2" s="1"/>
  <c r="I160" i="4"/>
  <c r="I159" i="2" s="1"/>
  <c r="I107" i="4"/>
  <c r="I106" i="2" s="1"/>
  <c r="J108" i="5"/>
  <c r="H108" i="8" s="1"/>
  <c r="J107" i="2" s="1"/>
  <c r="M41" i="5"/>
  <c r="I90" i="3"/>
  <c r="H89" i="2" s="1"/>
  <c r="N11" i="3"/>
  <c r="I75" i="3"/>
  <c r="H74" i="2" s="1"/>
  <c r="K74" i="2" s="1"/>
  <c r="I127" i="3"/>
  <c r="H126" i="2" s="1"/>
  <c r="I71" i="3"/>
  <c r="H70" i="2" s="1"/>
  <c r="I14" i="3"/>
  <c r="H13" i="2" s="1"/>
  <c r="I150" i="3"/>
  <c r="H149" i="2" s="1"/>
  <c r="L26" i="6"/>
  <c r="L27" i="6" s="1"/>
  <c r="I93" i="6"/>
  <c r="H93" i="8" s="1"/>
  <c r="J92" i="2" s="1"/>
  <c r="L28" i="6" l="1"/>
  <c r="I82" i="6"/>
  <c r="H82" i="8" s="1"/>
  <c r="J81" i="2" s="1"/>
  <c r="J23" i="5"/>
  <c r="H23" i="8" s="1"/>
  <c r="J22" i="2" s="1"/>
  <c r="J67" i="5"/>
  <c r="H67" i="8" s="1"/>
  <c r="J66" i="2" s="1"/>
  <c r="J69" i="5"/>
  <c r="H69" i="8" s="1"/>
  <c r="J68" i="2" s="1"/>
  <c r="M42" i="5"/>
  <c r="J68" i="5"/>
  <c r="H68" i="8" s="1"/>
  <c r="J67" i="2" s="1"/>
  <c r="I161" i="3"/>
  <c r="H160" i="2" s="1"/>
  <c r="I34" i="3"/>
  <c r="H33" i="2" s="1"/>
  <c r="N12" i="3"/>
  <c r="I31" i="3"/>
  <c r="H30" i="2" s="1"/>
  <c r="I111" i="3"/>
  <c r="H110" i="2" s="1"/>
  <c r="I114" i="4"/>
  <c r="I113" i="2" s="1"/>
  <c r="I156" i="4"/>
  <c r="I155" i="2" s="1"/>
  <c r="I172" i="4"/>
  <c r="I171" i="2" s="1"/>
  <c r="I29" i="4"/>
  <c r="I28" i="2" s="1"/>
  <c r="I7" i="4"/>
  <c r="I6" i="2" s="1"/>
  <c r="I103" i="4"/>
  <c r="I102" i="2" s="1"/>
  <c r="I173" i="4"/>
  <c r="I172" i="2" s="1"/>
  <c r="I175" i="4"/>
  <c r="I174" i="2" s="1"/>
  <c r="L13" i="4"/>
  <c r="M43" i="5" l="1"/>
  <c r="J145" i="5"/>
  <c r="H145" i="8" s="1"/>
  <c r="J144" i="2" s="1"/>
  <c r="N13" i="3"/>
  <c r="I48" i="3"/>
  <c r="H47" i="2" s="1"/>
  <c r="I102" i="3"/>
  <c r="H101" i="2" s="1"/>
  <c r="I108" i="3"/>
  <c r="H107" i="2" s="1"/>
  <c r="I118" i="3"/>
  <c r="H117" i="2" s="1"/>
  <c r="I91" i="3"/>
  <c r="H90" i="2" s="1"/>
  <c r="K90" i="2" s="1"/>
  <c r="I145" i="3"/>
  <c r="H144" i="2" s="1"/>
  <c r="I149" i="3"/>
  <c r="H148" i="2" s="1"/>
  <c r="I181" i="3"/>
  <c r="H180" i="2" s="1"/>
  <c r="I187" i="3"/>
  <c r="H186" i="2" s="1"/>
  <c r="I23" i="3"/>
  <c r="H22" i="2" s="1"/>
  <c r="K22" i="2" s="1"/>
  <c r="I42" i="3"/>
  <c r="H41" i="2" s="1"/>
  <c r="I63" i="3"/>
  <c r="H62" i="2" s="1"/>
  <c r="K62" i="2" s="1"/>
  <c r="I69" i="3"/>
  <c r="H68" i="2" s="1"/>
  <c r="K68" i="2" s="1"/>
  <c r="I115" i="3"/>
  <c r="H114" i="2" s="1"/>
  <c r="I122" i="3"/>
  <c r="H121" i="2" s="1"/>
  <c r="I152" i="3"/>
  <c r="H151" i="2" s="1"/>
  <c r="I162" i="3"/>
  <c r="H161" i="2" s="1"/>
  <c r="I103" i="3"/>
  <c r="H102" i="2" s="1"/>
  <c r="I182" i="3"/>
  <c r="H181" i="2" s="1"/>
  <c r="I192" i="3"/>
  <c r="H191" i="2" s="1"/>
  <c r="I76" i="4"/>
  <c r="I75" i="2" s="1"/>
  <c r="I128" i="4"/>
  <c r="I127" i="2" s="1"/>
  <c r="L14" i="4"/>
  <c r="I42" i="4"/>
  <c r="I41" i="2" s="1"/>
  <c r="I121" i="4"/>
  <c r="I120" i="2" s="1"/>
  <c r="I38" i="4"/>
  <c r="I37" i="2" s="1"/>
  <c r="I83" i="6"/>
  <c r="H83" i="8" s="1"/>
  <c r="J82" i="2" s="1"/>
  <c r="L29" i="6"/>
  <c r="L30" i="6" s="1"/>
  <c r="M44" i="5" l="1"/>
  <c r="J14" i="5"/>
  <c r="H14" i="8" s="1"/>
  <c r="J13" i="2" s="1"/>
  <c r="K13" i="2" s="1"/>
  <c r="J21" i="5"/>
  <c r="H21" i="8" s="1"/>
  <c r="J20" i="2" s="1"/>
  <c r="J29" i="5"/>
  <c r="H29" i="8" s="1"/>
  <c r="J28" i="2" s="1"/>
  <c r="I56" i="3"/>
  <c r="H55" i="2" s="1"/>
  <c r="I92" i="3"/>
  <c r="H91" i="2" s="1"/>
  <c r="K91" i="2" s="1"/>
  <c r="I110" i="3"/>
  <c r="H109" i="2" s="1"/>
  <c r="K109" i="2" s="1"/>
  <c r="I114" i="3"/>
  <c r="H113" i="2" s="1"/>
  <c r="I35" i="3"/>
  <c r="H34" i="2" s="1"/>
  <c r="I43" i="3"/>
  <c r="H42" i="2" s="1"/>
  <c r="I51" i="3"/>
  <c r="H50" i="2" s="1"/>
  <c r="I151" i="3"/>
  <c r="H150" i="2" s="1"/>
  <c r="I144" i="3"/>
  <c r="H143" i="2" s="1"/>
  <c r="I164" i="3"/>
  <c r="H163" i="2" s="1"/>
  <c r="I190" i="3"/>
  <c r="H189" i="2" s="1"/>
  <c r="N14" i="3"/>
  <c r="I170" i="3"/>
  <c r="H169" i="2" s="1"/>
  <c r="K169" i="2" s="1"/>
  <c r="I172" i="3"/>
  <c r="H171" i="2" s="1"/>
  <c r="I25" i="6"/>
  <c r="H25" i="8" s="1"/>
  <c r="J24" i="2" s="1"/>
  <c r="L31" i="6"/>
  <c r="L32" i="6" s="1"/>
  <c r="I96" i="4"/>
  <c r="I95" i="2" s="1"/>
  <c r="I144" i="4"/>
  <c r="I143" i="2" s="1"/>
  <c r="I168" i="4"/>
  <c r="I167" i="2" s="1"/>
  <c r="I145" i="4"/>
  <c r="I144" i="2" s="1"/>
  <c r="K144" i="2" s="1"/>
  <c r="I187" i="4"/>
  <c r="I186" i="2" s="1"/>
  <c r="L15" i="4"/>
  <c r="K143" i="2" l="1"/>
  <c r="M45" i="5"/>
  <c r="J102" i="5"/>
  <c r="H102" i="8" s="1"/>
  <c r="J101" i="2" s="1"/>
  <c r="K101" i="2" s="1"/>
  <c r="L16" i="4"/>
  <c r="I66" i="4"/>
  <c r="I65" i="2" s="1"/>
  <c r="I166" i="4"/>
  <c r="I165" i="2" s="1"/>
  <c r="I48" i="4"/>
  <c r="I47" i="2" s="1"/>
  <c r="K47" i="2" s="1"/>
  <c r="I95" i="6"/>
  <c r="H95" i="8" s="1"/>
  <c r="J94" i="2" s="1"/>
  <c r="L33" i="6"/>
  <c r="I44" i="6"/>
  <c r="H44" i="8" s="1"/>
  <c r="J43" i="2" s="1"/>
  <c r="I96" i="6"/>
  <c r="H96" i="8" s="1"/>
  <c r="J95" i="2" s="1"/>
  <c r="I72" i="3"/>
  <c r="H71" i="2" s="1"/>
  <c r="I100" i="3"/>
  <c r="H99" i="2" s="1"/>
  <c r="I13" i="3"/>
  <c r="H12" i="2" s="1"/>
  <c r="I18" i="3"/>
  <c r="H17" i="2" s="1"/>
  <c r="K17" i="2" s="1"/>
  <c r="I21" i="3"/>
  <c r="H20" i="2" s="1"/>
  <c r="K20" i="2" s="1"/>
  <c r="I123" i="3"/>
  <c r="H122" i="2" s="1"/>
  <c r="I131" i="3"/>
  <c r="H130" i="2" s="1"/>
  <c r="N15" i="3"/>
  <c r="I154" i="3"/>
  <c r="H153" i="2" s="1"/>
  <c r="I156" i="3"/>
  <c r="H155" i="2" s="1"/>
  <c r="K155" i="2" s="1"/>
  <c r="I33" i="3"/>
  <c r="H32" i="2" s="1"/>
  <c r="J27" i="5" l="1"/>
  <c r="H27" i="8" s="1"/>
  <c r="J26" i="2" s="1"/>
  <c r="M46" i="5"/>
  <c r="M47" i="5" s="1"/>
  <c r="M48" i="5" s="1"/>
  <c r="M49" i="5" s="1"/>
  <c r="M50" i="5" s="1"/>
  <c r="M51" i="5" s="1"/>
  <c r="M52" i="5" s="1"/>
  <c r="M53" i="5" s="1"/>
  <c r="M54" i="5" s="1"/>
  <c r="M55" i="5" s="1"/>
  <c r="L34" i="6"/>
  <c r="I166" i="6"/>
  <c r="H166" i="8" s="1"/>
  <c r="J165" i="2" s="1"/>
  <c r="I100" i="4"/>
  <c r="I99" i="2" s="1"/>
  <c r="L17" i="4"/>
  <c r="I50" i="4"/>
  <c r="I49" i="2" s="1"/>
  <c r="I115" i="4"/>
  <c r="I114" i="2" s="1"/>
  <c r="I20" i="3"/>
  <c r="H19" i="2" s="1"/>
  <c r="I64" i="3"/>
  <c r="H63" i="2" s="1"/>
  <c r="I104" i="3"/>
  <c r="H103" i="2" s="1"/>
  <c r="N16" i="3"/>
  <c r="I157" i="3"/>
  <c r="H156" i="2" s="1"/>
  <c r="I179" i="3"/>
  <c r="H178" i="2" s="1"/>
  <c r="I191" i="3"/>
  <c r="H190" i="2" s="1"/>
  <c r="K190" i="2" s="1"/>
  <c r="I29" i="3"/>
  <c r="H28" i="2" s="1"/>
  <c r="K28" i="2" s="1"/>
  <c r="I47" i="3"/>
  <c r="H46" i="2" s="1"/>
  <c r="I160" i="3"/>
  <c r="H159" i="2" s="1"/>
  <c r="I188" i="3"/>
  <c r="H187" i="2" s="1"/>
  <c r="I49" i="3"/>
  <c r="H48" i="2" s="1"/>
  <c r="I174" i="3"/>
  <c r="H173" i="2" s="1"/>
  <c r="K173" i="2" s="1"/>
  <c r="I77" i="3"/>
  <c r="H76" i="2" s="1"/>
  <c r="N17" i="3" l="1"/>
  <c r="I36" i="3"/>
  <c r="H35" i="2" s="1"/>
  <c r="I40" i="3"/>
  <c r="H39" i="2" s="1"/>
  <c r="I68" i="3"/>
  <c r="H67" i="2" s="1"/>
  <c r="K67" i="2" s="1"/>
  <c r="I65" i="3"/>
  <c r="H64" i="2" s="1"/>
  <c r="I125" i="3"/>
  <c r="H124" i="2" s="1"/>
  <c r="I173" i="3"/>
  <c r="H172" i="2" s="1"/>
  <c r="I177" i="3"/>
  <c r="H176" i="2" s="1"/>
  <c r="I119" i="3"/>
  <c r="H118" i="2" s="1"/>
  <c r="I46" i="3"/>
  <c r="H45" i="2" s="1"/>
  <c r="I77" i="6"/>
  <c r="H77" i="8" s="1"/>
  <c r="J76" i="2" s="1"/>
  <c r="I81" i="6"/>
  <c r="H81" i="8" s="1"/>
  <c r="J80" i="2" s="1"/>
  <c r="I113" i="6"/>
  <c r="H113" i="8" s="1"/>
  <c r="J112" i="2" s="1"/>
  <c r="L35" i="6"/>
  <c r="I122" i="4"/>
  <c r="I121" i="2" s="1"/>
  <c r="L18" i="4"/>
  <c r="I41" i="4"/>
  <c r="I40" i="2" s="1"/>
  <c r="I105" i="4"/>
  <c r="I104" i="2" s="1"/>
  <c r="I129" i="4"/>
  <c r="I128" i="2" s="1"/>
  <c r="I125" i="4"/>
  <c r="I124" i="2" s="1"/>
  <c r="K124" i="2" l="1"/>
  <c r="I87" i="6"/>
  <c r="H87" i="8" s="1"/>
  <c r="J86" i="2" s="1"/>
  <c r="L36" i="6"/>
  <c r="L37" i="6" s="1"/>
  <c r="I177" i="6"/>
  <c r="H177" i="8" s="1"/>
  <c r="J176" i="2" s="1"/>
  <c r="K176" i="2" s="1"/>
  <c r="I15" i="4"/>
  <c r="I14" i="2" s="1"/>
  <c r="I19" i="4"/>
  <c r="I18" i="2" s="1"/>
  <c r="I31" i="4"/>
  <c r="I30" i="2" s="1"/>
  <c r="I98" i="4"/>
  <c r="I97" i="2" s="1"/>
  <c r="I108" i="4"/>
  <c r="I107" i="2" s="1"/>
  <c r="K107" i="2" s="1"/>
  <c r="I124" i="4"/>
  <c r="I123" i="2" s="1"/>
  <c r="I130" i="4"/>
  <c r="I129" i="2" s="1"/>
  <c r="I148" i="4"/>
  <c r="I147" i="2" s="1"/>
  <c r="I33" i="4"/>
  <c r="I32" i="2" s="1"/>
  <c r="L19" i="4"/>
  <c r="I36" i="4"/>
  <c r="I35" i="2" s="1"/>
  <c r="I101" i="4"/>
  <c r="I100" i="2" s="1"/>
  <c r="I127" i="4"/>
  <c r="I126" i="2" s="1"/>
  <c r="I12" i="3"/>
  <c r="H11" i="2" s="1"/>
  <c r="I58" i="3"/>
  <c r="H57" i="2" s="1"/>
  <c r="I70" i="3"/>
  <c r="H69" i="2" s="1"/>
  <c r="I76" i="3"/>
  <c r="H75" i="2" s="1"/>
  <c r="I106" i="3"/>
  <c r="H105" i="2" s="1"/>
  <c r="K105" i="2" s="1"/>
  <c r="N18" i="3"/>
  <c r="I26" i="3"/>
  <c r="H25" i="2" s="1"/>
  <c r="I79" i="3"/>
  <c r="H78" i="2" s="1"/>
  <c r="I87" i="3"/>
  <c r="H86" i="2" s="1"/>
  <c r="I124" i="3"/>
  <c r="H123" i="2" s="1"/>
  <c r="K123" i="2" s="1"/>
  <c r="I67" i="3"/>
  <c r="H66" i="2" s="1"/>
  <c r="L20" i="4" l="1"/>
  <c r="I90" i="4"/>
  <c r="I89" i="2" s="1"/>
  <c r="K89" i="2" s="1"/>
  <c r="I152" i="4"/>
  <c r="I151" i="2" s="1"/>
  <c r="I154" i="4"/>
  <c r="I153" i="2" s="1"/>
  <c r="K153" i="2" s="1"/>
  <c r="I77" i="4"/>
  <c r="I76" i="2" s="1"/>
  <c r="K76" i="2" s="1"/>
  <c r="I151" i="4"/>
  <c r="I150" i="2" s="1"/>
  <c r="I86" i="3"/>
  <c r="H85" i="2" s="1"/>
  <c r="N19" i="3"/>
  <c r="I57" i="3"/>
  <c r="H56" i="2" s="1"/>
  <c r="I101" i="3"/>
  <c r="H100" i="2" s="1"/>
  <c r="K100" i="2" s="1"/>
  <c r="I143" i="3"/>
  <c r="H142" i="2" s="1"/>
  <c r="I167" i="3"/>
  <c r="H166" i="2" s="1"/>
  <c r="I107" i="3"/>
  <c r="H106" i="2" s="1"/>
  <c r="I7" i="3"/>
  <c r="H6" i="2" s="1"/>
  <c r="K6" i="2" s="1"/>
  <c r="I19" i="3"/>
  <c r="H18" i="2" s="1"/>
  <c r="K18" i="2" s="1"/>
  <c r="I38" i="3"/>
  <c r="H37" i="2" s="1"/>
  <c r="K37" i="2" s="1"/>
  <c r="I17" i="6"/>
  <c r="H17" i="8" s="1"/>
  <c r="J16" i="2" s="1"/>
  <c r="L38" i="6"/>
  <c r="I128" i="6"/>
  <c r="H128" i="8" s="1"/>
  <c r="J127" i="2" s="1"/>
  <c r="I26" i="6"/>
  <c r="H26" i="8" s="1"/>
  <c r="J25" i="2" s="1"/>
  <c r="K25" i="2" s="1"/>
  <c r="I59" i="6" l="1"/>
  <c r="H59" i="8" s="1"/>
  <c r="J58" i="2" s="1"/>
  <c r="I79" i="6"/>
  <c r="H79" i="8" s="1"/>
  <c r="J78" i="2" s="1"/>
  <c r="K78" i="2" s="1"/>
  <c r="I107" i="6"/>
  <c r="H107" i="8" s="1"/>
  <c r="J106" i="2" s="1"/>
  <c r="K106" i="2" s="1"/>
  <c r="I129" i="6"/>
  <c r="H129" i="8" s="1"/>
  <c r="J128" i="2" s="1"/>
  <c r="I131" i="6"/>
  <c r="H131" i="8" s="1"/>
  <c r="J130" i="2" s="1"/>
  <c r="K130" i="2" s="1"/>
  <c r="I157" i="6"/>
  <c r="H157" i="8" s="1"/>
  <c r="J156" i="2" s="1"/>
  <c r="K156" i="2" s="1"/>
  <c r="I104" i="6"/>
  <c r="H104" i="8" s="1"/>
  <c r="J103" i="2" s="1"/>
  <c r="I184" i="6"/>
  <c r="H184" i="8" s="1"/>
  <c r="J183" i="2" s="1"/>
  <c r="L39" i="6"/>
  <c r="I76" i="6"/>
  <c r="H76" i="8" s="1"/>
  <c r="J75" i="2" s="1"/>
  <c r="K75" i="2" s="1"/>
  <c r="I86" i="6"/>
  <c r="H86" i="8" s="1"/>
  <c r="J85" i="2" s="1"/>
  <c r="I160" i="6"/>
  <c r="H160" i="8" s="1"/>
  <c r="J159" i="2" s="1"/>
  <c r="K159" i="2" s="1"/>
  <c r="I46" i="6"/>
  <c r="H46" i="8" s="1"/>
  <c r="J45" i="2" s="1"/>
  <c r="I47" i="4"/>
  <c r="I46" i="2" s="1"/>
  <c r="K46" i="2" s="1"/>
  <c r="I51" i="4"/>
  <c r="I50" i="2" s="1"/>
  <c r="K50" i="2" s="1"/>
  <c r="I72" i="4"/>
  <c r="I71" i="2" s="1"/>
  <c r="I109" i="4"/>
  <c r="I108" i="2" s="1"/>
  <c r="I113" i="4"/>
  <c r="I112" i="2" s="1"/>
  <c r="L21" i="4"/>
  <c r="I46" i="4"/>
  <c r="I45" i="2" s="1"/>
  <c r="K45" i="2" s="1"/>
  <c r="I16" i="3"/>
  <c r="H15" i="2" s="1"/>
  <c r="I62" i="3"/>
  <c r="H61" i="2" s="1"/>
  <c r="I66" i="3"/>
  <c r="H65" i="2" s="1"/>
  <c r="I84" i="3"/>
  <c r="H83" i="2" s="1"/>
  <c r="I96" i="3"/>
  <c r="H95" i="2" s="1"/>
  <c r="K95" i="2" s="1"/>
  <c r="I98" i="3"/>
  <c r="H97" i="2" s="1"/>
  <c r="I109" i="3"/>
  <c r="H108" i="2" s="1"/>
  <c r="K108" i="2" s="1"/>
  <c r="I129" i="3"/>
  <c r="H128" i="2" s="1"/>
  <c r="K128" i="2" s="1"/>
  <c r="I175" i="3"/>
  <c r="H174" i="2" s="1"/>
  <c r="K174" i="2" s="1"/>
  <c r="I17" i="3"/>
  <c r="H16" i="2" s="1"/>
  <c r="K16" i="2" s="1"/>
  <c r="N20" i="3"/>
  <c r="I128" i="3"/>
  <c r="H127" i="2" s="1"/>
  <c r="K127" i="2" s="1"/>
  <c r="I104" i="4" l="1"/>
  <c r="I103" i="2" s="1"/>
  <c r="K103" i="2" s="1"/>
  <c r="I13" i="4"/>
  <c r="I12" i="2" s="1"/>
  <c r="L22" i="4"/>
  <c r="I183" i="4"/>
  <c r="I182" i="2" s="1"/>
  <c r="I57" i="4"/>
  <c r="I56" i="2" s="1"/>
  <c r="I81" i="4"/>
  <c r="I80" i="2" s="1"/>
  <c r="N21" i="3"/>
  <c r="I28" i="3"/>
  <c r="H27" i="2" s="1"/>
  <c r="I32" i="3"/>
  <c r="H31" i="2" s="1"/>
  <c r="K31" i="2" s="1"/>
  <c r="I121" i="3"/>
  <c r="H120" i="2" s="1"/>
  <c r="K120" i="2" s="1"/>
  <c r="I183" i="3"/>
  <c r="H182" i="2" s="1"/>
  <c r="I81" i="3"/>
  <c r="H80" i="2" s="1"/>
  <c r="K80" i="2" s="1"/>
  <c r="I9" i="3"/>
  <c r="H8" i="2" s="1"/>
  <c r="I148" i="3"/>
  <c r="H147" i="2" s="1"/>
  <c r="I59" i="3"/>
  <c r="H58" i="2" s="1"/>
  <c r="I184" i="3"/>
  <c r="H183" i="2" s="1"/>
  <c r="I143" i="6"/>
  <c r="H143" i="8" s="1"/>
  <c r="J142" i="2" s="1"/>
  <c r="K142" i="2" s="1"/>
  <c r="I161" i="6"/>
  <c r="H161" i="8" s="1"/>
  <c r="J160" i="2" s="1"/>
  <c r="L40" i="6"/>
  <c r="K56" i="2" l="1"/>
  <c r="I57" i="6"/>
  <c r="H57" i="8" s="1"/>
  <c r="J56" i="2" s="1"/>
  <c r="I151" i="6"/>
  <c r="H151" i="8" s="1"/>
  <c r="J150" i="2" s="1"/>
  <c r="K150" i="2" s="1"/>
  <c r="I62" i="6"/>
  <c r="H62" i="8" s="1"/>
  <c r="J61" i="2" s="1"/>
  <c r="I114" i="6"/>
  <c r="H114" i="8" s="1"/>
  <c r="J113" i="2" s="1"/>
  <c r="K113" i="2" s="1"/>
  <c r="I98" i="6"/>
  <c r="H98" i="8" s="1"/>
  <c r="J97" i="2" s="1"/>
  <c r="K97" i="2" s="1"/>
  <c r="I148" i="6"/>
  <c r="H148" i="8" s="1"/>
  <c r="J147" i="2" s="1"/>
  <c r="I72" i="6"/>
  <c r="H72" i="8" s="1"/>
  <c r="J71" i="2" s="1"/>
  <c r="K71" i="2" s="1"/>
  <c r="I84" i="6"/>
  <c r="H84" i="8" s="1"/>
  <c r="J83" i="2" s="1"/>
  <c r="K83" i="2" s="1"/>
  <c r="L41" i="6"/>
  <c r="I70" i="6"/>
  <c r="H70" i="8" s="1"/>
  <c r="J69" i="2" s="1"/>
  <c r="K69" i="2" s="1"/>
  <c r="I152" i="6"/>
  <c r="H152" i="8" s="1"/>
  <c r="J151" i="2" s="1"/>
  <c r="K151" i="2" s="1"/>
  <c r="I82" i="3"/>
  <c r="H81" i="2" s="1"/>
  <c r="K81" i="2" s="1"/>
  <c r="I83" i="3"/>
  <c r="H82" i="2" s="1"/>
  <c r="K82" i="2" s="1"/>
  <c r="I15" i="3"/>
  <c r="H14" i="2" s="1"/>
  <c r="I113" i="3"/>
  <c r="H112" i="2" s="1"/>
  <c r="K112" i="2" s="1"/>
  <c r="N22" i="3"/>
  <c r="I58" i="4"/>
  <c r="I57" i="2" s="1"/>
  <c r="K57" i="2" s="1"/>
  <c r="I164" i="4"/>
  <c r="I163" i="2" s="1"/>
  <c r="K163" i="2" s="1"/>
  <c r="I9" i="4"/>
  <c r="I8" i="2" s="1"/>
  <c r="K8" i="2" s="1"/>
  <c r="I40" i="4"/>
  <c r="I39" i="2" s="1"/>
  <c r="I167" i="4"/>
  <c r="I166" i="2" s="1"/>
  <c r="K166" i="2" s="1"/>
  <c r="I93" i="4"/>
  <c r="I92" i="2" s="1"/>
  <c r="L23" i="4"/>
  <c r="I119" i="4"/>
  <c r="I118" i="2" s="1"/>
  <c r="K118" i="2" s="1"/>
  <c r="I161" i="4"/>
  <c r="I160" i="2" s="1"/>
  <c r="K160" i="2" s="1"/>
  <c r="I87" i="4"/>
  <c r="I86" i="2" s="1"/>
  <c r="K86" i="2" s="1"/>
  <c r="K147" i="2"/>
  <c r="N23" i="3" l="1"/>
  <c r="I95" i="3"/>
  <c r="H94" i="2" s="1"/>
  <c r="L24" i="4"/>
  <c r="I118" i="4"/>
  <c r="I117" i="2" s="1"/>
  <c r="I162" i="4"/>
  <c r="I161" i="2" s="1"/>
  <c r="K161" i="2" s="1"/>
  <c r="I67" i="4"/>
  <c r="I66" i="2" s="1"/>
  <c r="K66" i="2" s="1"/>
  <c r="L42" i="6"/>
  <c r="I15" i="6"/>
  <c r="H15" i="8" s="1"/>
  <c r="J14" i="2" s="1"/>
  <c r="K14" i="2" s="1"/>
  <c r="I43" i="6"/>
  <c r="H43" i="8" s="1"/>
  <c r="J42" i="2" s="1"/>
  <c r="K42" i="2" s="1"/>
  <c r="I103" i="6" l="1"/>
  <c r="H103" i="8" s="1"/>
  <c r="J102" i="2" s="1"/>
  <c r="K102" i="2" s="1"/>
  <c r="I105" i="6"/>
  <c r="H105" i="8" s="1"/>
  <c r="J104" i="2" s="1"/>
  <c r="K104" i="2" s="1"/>
  <c r="I123" i="6"/>
  <c r="H123" i="8" s="1"/>
  <c r="J122" i="2" s="1"/>
  <c r="K122" i="2" s="1"/>
  <c r="L43" i="6"/>
  <c r="I150" i="6"/>
  <c r="H150" i="8" s="1"/>
  <c r="J149" i="2" s="1"/>
  <c r="K149" i="2" s="1"/>
  <c r="I100" i="6"/>
  <c r="H100" i="8" s="1"/>
  <c r="J99" i="2" s="1"/>
  <c r="K99" i="2" s="1"/>
  <c r="I179" i="6"/>
  <c r="H179" i="8" s="1"/>
  <c r="J178" i="2" s="1"/>
  <c r="K178" i="2" s="1"/>
  <c r="I62" i="4"/>
  <c r="I61" i="2" s="1"/>
  <c r="K61" i="2" s="1"/>
  <c r="I80" i="4"/>
  <c r="I79" i="2" s="1"/>
  <c r="I184" i="4"/>
  <c r="I183" i="2" s="1"/>
  <c r="K183" i="2" s="1"/>
  <c r="I188" i="4"/>
  <c r="I187" i="2" s="1"/>
  <c r="I192" i="4"/>
  <c r="I191" i="2" s="1"/>
  <c r="I25" i="4"/>
  <c r="I24" i="2" s="1"/>
  <c r="I16" i="4"/>
  <c r="I15" i="2" s="1"/>
  <c r="K15" i="2" s="1"/>
  <c r="I44" i="4"/>
  <c r="I43" i="2" s="1"/>
  <c r="I59" i="4"/>
  <c r="I58" i="2" s="1"/>
  <c r="K58" i="2" s="1"/>
  <c r="L25" i="4"/>
  <c r="I163" i="4"/>
  <c r="I162" i="2" s="1"/>
  <c r="I181" i="4"/>
  <c r="I180" i="2" s="1"/>
  <c r="I44" i="3"/>
  <c r="H43" i="2" s="1"/>
  <c r="K43" i="2" s="1"/>
  <c r="N24" i="3"/>
  <c r="N25" i="3" l="1"/>
  <c r="I88" i="3"/>
  <c r="H87" i="2" s="1"/>
  <c r="I163" i="3"/>
  <c r="H162" i="2" s="1"/>
  <c r="K162" i="2" s="1"/>
  <c r="I93" i="3"/>
  <c r="H92" i="2" s="1"/>
  <c r="K92" i="2" s="1"/>
  <c r="I13" i="6"/>
  <c r="H13" i="8" s="1"/>
  <c r="J12" i="2" s="1"/>
  <c r="K12" i="2" s="1"/>
  <c r="I41" i="6"/>
  <c r="H41" i="8" s="1"/>
  <c r="J40" i="2" s="1"/>
  <c r="K40" i="2" s="1"/>
  <c r="I49" i="6"/>
  <c r="H49" i="8" s="1"/>
  <c r="J48" i="2" s="1"/>
  <c r="I111" i="6"/>
  <c r="H111" i="8" s="1"/>
  <c r="J110" i="2" s="1"/>
  <c r="K110" i="2" s="1"/>
  <c r="I115" i="6"/>
  <c r="H115" i="8" s="1"/>
  <c r="J114" i="2" s="1"/>
  <c r="K114" i="2" s="1"/>
  <c r="I127" i="6"/>
  <c r="H127" i="8" s="1"/>
  <c r="J126" i="2" s="1"/>
  <c r="K126" i="2" s="1"/>
  <c r="I173" i="6"/>
  <c r="H173" i="8" s="1"/>
  <c r="J172" i="2" s="1"/>
  <c r="K172" i="2" s="1"/>
  <c r="I31" i="6"/>
  <c r="H31" i="8" s="1"/>
  <c r="J30" i="2" s="1"/>
  <c r="K30" i="2" s="1"/>
  <c r="I40" i="6"/>
  <c r="H40" i="8" s="1"/>
  <c r="J39" i="2" s="1"/>
  <c r="K39" i="2" s="1"/>
  <c r="I80" i="6"/>
  <c r="H80" i="8" s="1"/>
  <c r="J79" i="2" s="1"/>
  <c r="K79" i="2" s="1"/>
  <c r="I192" i="6"/>
  <c r="H192" i="8" s="1"/>
  <c r="J191" i="2" s="1"/>
  <c r="K191" i="2" s="1"/>
  <c r="I36" i="6"/>
  <c r="H36" i="8" s="1"/>
  <c r="J35" i="2" s="1"/>
  <c r="K35" i="2" s="1"/>
  <c r="I172" i="6"/>
  <c r="H172" i="8" s="1"/>
  <c r="J171" i="2" s="1"/>
  <c r="K171" i="2" s="1"/>
  <c r="I189" i="6"/>
  <c r="H189" i="8" s="1"/>
  <c r="J188" i="2" s="1"/>
  <c r="K188" i="2" s="1"/>
  <c r="L44" i="6"/>
  <c r="I66" i="6"/>
  <c r="H66" i="8" s="1"/>
  <c r="J65" i="2" s="1"/>
  <c r="K65" i="2" s="1"/>
  <c r="I64" i="4"/>
  <c r="I63" i="2" s="1"/>
  <c r="I86" i="4"/>
  <c r="I85" i="2" s="1"/>
  <c r="K85" i="2" s="1"/>
  <c r="I88" i="4"/>
  <c r="I87" i="2" s="1"/>
  <c r="I182" i="4"/>
  <c r="I181" i="2" s="1"/>
  <c r="L26" i="4"/>
  <c r="I49" i="4" l="1"/>
  <c r="I48" i="2" s="1"/>
  <c r="K48" i="2" s="1"/>
  <c r="I8" i="4"/>
  <c r="I7" i="2" s="1"/>
  <c r="L27" i="4"/>
  <c r="N26" i="3"/>
  <c r="I25" i="3"/>
  <c r="H24" i="2" s="1"/>
  <c r="K24" i="2" s="1"/>
  <c r="I33" i="6"/>
  <c r="H33" i="8" s="1"/>
  <c r="J32" i="2" s="1"/>
  <c r="K32" i="2" s="1"/>
  <c r="I65" i="6"/>
  <c r="H65" i="8" s="1"/>
  <c r="J64" i="2" s="1"/>
  <c r="K64" i="2" s="1"/>
  <c r="I188" i="6"/>
  <c r="H188" i="8" s="1"/>
  <c r="J187" i="2" s="1"/>
  <c r="K187" i="2" s="1"/>
  <c r="L45" i="6"/>
  <c r="I112" i="6"/>
  <c r="H112" i="8" s="1"/>
  <c r="J111" i="2" s="1"/>
  <c r="K111" i="2" s="1"/>
  <c r="I122" i="6"/>
  <c r="H122" i="8" s="1"/>
  <c r="J121" i="2" s="1"/>
  <c r="K121" i="2" s="1"/>
  <c r="I183" i="6"/>
  <c r="H183" i="8" s="1"/>
  <c r="J182" i="2" s="1"/>
  <c r="K182" i="2" s="1"/>
  <c r="I187" i="6"/>
  <c r="H187" i="8" s="1"/>
  <c r="J186" i="2" s="1"/>
  <c r="K186" i="2" s="1"/>
  <c r="I20" i="6"/>
  <c r="H20" i="8" s="1"/>
  <c r="J19" i="2" s="1"/>
  <c r="K19" i="2" s="1"/>
  <c r="K87" i="2"/>
  <c r="I8" i="3" l="1"/>
  <c r="H7" i="2" s="1"/>
  <c r="K7" i="2" s="1"/>
  <c r="N27" i="3"/>
  <c r="I166" i="3"/>
  <c r="H165" i="2" s="1"/>
  <c r="K165" i="2" s="1"/>
  <c r="L46" i="6"/>
  <c r="I64" i="6"/>
  <c r="H64" i="8" s="1"/>
  <c r="J63" i="2" s="1"/>
  <c r="K63" i="2" s="1"/>
  <c r="I190" i="6"/>
  <c r="H190" i="8" s="1"/>
  <c r="J189" i="2" s="1"/>
  <c r="K189" i="2" s="1"/>
  <c r="I181" i="6"/>
  <c r="H181" i="8" s="1"/>
  <c r="J180" i="2" s="1"/>
  <c r="K180" i="2" s="1"/>
  <c r="L28" i="4"/>
  <c r="I55" i="4"/>
  <c r="I54" i="2" s="1"/>
  <c r="I28" i="4"/>
  <c r="I27" i="2" s="1"/>
  <c r="K27" i="2" s="1"/>
  <c r="I99" i="4"/>
  <c r="I98" i="2" s="1"/>
  <c r="I99" i="3" l="1"/>
  <c r="H98" i="2" s="1"/>
  <c r="K98" i="2" s="1"/>
  <c r="N28" i="3"/>
  <c r="N29" i="3" s="1"/>
  <c r="I56" i="6"/>
  <c r="H56" i="8" s="1"/>
  <c r="J55" i="2" s="1"/>
  <c r="K55" i="2" s="1"/>
  <c r="I35" i="6"/>
  <c r="H35" i="8" s="1"/>
  <c r="J34" i="2" s="1"/>
  <c r="K34" i="2" s="1"/>
  <c r="L47" i="6"/>
  <c r="I12" i="4"/>
  <c r="I11" i="2" s="1"/>
  <c r="K11" i="2" s="1"/>
  <c r="I95" i="4"/>
  <c r="I94" i="2" s="1"/>
  <c r="K94" i="2" s="1"/>
  <c r="L29" i="4"/>
  <c r="I42" i="6" l="1"/>
  <c r="H42" i="8" s="1"/>
  <c r="J41" i="2" s="1"/>
  <c r="K41" i="2" s="1"/>
  <c r="L48" i="6"/>
  <c r="I120" i="3"/>
  <c r="H119" i="2" s="1"/>
  <c r="N30" i="3"/>
  <c r="I120" i="4"/>
  <c r="I119" i="2" s="1"/>
  <c r="L30" i="4"/>
  <c r="L31" i="4" s="1"/>
  <c r="L32" i="4" s="1"/>
  <c r="L33" i="4" s="1"/>
  <c r="L34" i="4" s="1"/>
  <c r="L35" i="4" s="1"/>
  <c r="L36" i="4" s="1"/>
  <c r="L37" i="4" s="1"/>
  <c r="L38" i="4" s="1"/>
  <c r="L39" i="4" s="1"/>
  <c r="L40" i="4" s="1"/>
  <c r="L41" i="4" s="1"/>
  <c r="L42" i="4" s="1"/>
  <c r="L43" i="4" s="1"/>
  <c r="L44" i="4" s="1"/>
  <c r="L45" i="4" s="1"/>
  <c r="L46" i="4" s="1"/>
  <c r="L47" i="4" s="1"/>
  <c r="L48" i="4" s="1"/>
  <c r="L49" i="4" s="1"/>
  <c r="L50" i="4" s="1"/>
  <c r="L51" i="4" s="1"/>
  <c r="L52" i="4" s="1"/>
  <c r="L53" i="4" s="1"/>
  <c r="L54" i="4" s="1"/>
  <c r="L55" i="4" s="1"/>
  <c r="L56" i="4" s="1"/>
  <c r="I78" i="6" l="1"/>
  <c r="H78" i="8" s="1"/>
  <c r="J77" i="2" s="1"/>
  <c r="K77" i="2" s="1"/>
  <c r="L49" i="6"/>
  <c r="I55" i="3"/>
  <c r="H54" i="2" s="1"/>
  <c r="K54" i="2" s="1"/>
  <c r="N31" i="3"/>
  <c r="N32" i="3" s="1"/>
  <c r="N33" i="3" s="1"/>
  <c r="N34" i="3" s="1"/>
  <c r="K119" i="2"/>
  <c r="I27" i="3" l="1"/>
  <c r="H26" i="2" s="1"/>
  <c r="K26" i="2" s="1"/>
  <c r="N35" i="3"/>
  <c r="N36" i="3" s="1"/>
  <c r="N37" i="3" s="1"/>
  <c r="N38" i="3" s="1"/>
  <c r="N39" i="3" s="1"/>
  <c r="N40" i="3" s="1"/>
  <c r="N41" i="3" s="1"/>
  <c r="N42" i="3" s="1"/>
  <c r="N43" i="3" s="1"/>
  <c r="N44" i="3" s="1"/>
  <c r="N45" i="3" s="1"/>
  <c r="N46" i="3" s="1"/>
  <c r="N47" i="3" s="1"/>
  <c r="N48" i="3" s="1"/>
  <c r="N49" i="3" s="1"/>
  <c r="N50" i="3" s="1"/>
  <c r="N51" i="3" s="1"/>
  <c r="L50" i="6"/>
  <c r="I126" i="6"/>
  <c r="H126" i="8" s="1"/>
  <c r="J125" i="2" s="1"/>
  <c r="K125" i="2" s="1"/>
  <c r="I168" i="6"/>
  <c r="H168" i="8" s="1"/>
  <c r="J167" i="2" s="1"/>
  <c r="K167" i="2" s="1"/>
  <c r="I45" i="6" l="1"/>
  <c r="H45" i="8" s="1"/>
  <c r="J44" i="2" s="1"/>
  <c r="K44" i="2" s="1"/>
  <c r="I71" i="6"/>
  <c r="H71" i="8" s="1"/>
  <c r="J70" i="2" s="1"/>
  <c r="K70" i="2" s="1"/>
  <c r="I34" i="6"/>
  <c r="H34" i="8" s="1"/>
  <c r="J33" i="2" s="1"/>
  <c r="K33" i="2" s="1"/>
  <c r="L51" i="6"/>
  <c r="L52" i="6" s="1"/>
  <c r="I182" i="6"/>
  <c r="H182" i="8" s="1"/>
  <c r="J181" i="2" s="1"/>
  <c r="K181" i="2" s="1"/>
  <c r="I97" i="6" l="1"/>
  <c r="H97" i="8" s="1"/>
  <c r="J96" i="2" s="1"/>
  <c r="K96" i="2" s="1"/>
  <c r="I117" i="6"/>
  <c r="H117" i="8" s="1"/>
  <c r="J116" i="2" s="1"/>
  <c r="K116" i="2" s="1"/>
  <c r="I60" i="6"/>
  <c r="H60" i="8" s="1"/>
  <c r="J59" i="2" s="1"/>
  <c r="K59" i="2" s="1"/>
  <c r="I50" i="6"/>
  <c r="H50" i="8" s="1"/>
  <c r="J49" i="2" s="1"/>
  <c r="K49" i="2" s="1"/>
  <c r="L53" i="6"/>
  <c r="I118" i="6"/>
  <c r="H118" i="8" s="1"/>
  <c r="J117" i="2" s="1"/>
  <c r="K117" i="2" s="1"/>
  <c r="I185" i="6"/>
  <c r="H185" i="8" s="1"/>
  <c r="J184" i="2" s="1"/>
  <c r="K184" i="2" s="1"/>
  <c r="L54" i="6" l="1"/>
  <c r="I24" i="6"/>
  <c r="H24" i="8" s="1"/>
  <c r="J23" i="2" s="1"/>
  <c r="K23" i="2" s="1"/>
  <c r="I30" i="6"/>
  <c r="H30" i="8" s="1"/>
  <c r="J29" i="2" s="1"/>
  <c r="K29" i="2" s="1"/>
  <c r="I89" i="6" l="1"/>
  <c r="H89" i="8" s="1"/>
  <c r="J88" i="2" s="1"/>
  <c r="K88" i="2" s="1"/>
  <c r="L55" i="6"/>
  <c r="I149" i="6" l="1"/>
  <c r="H149" i="8" s="1"/>
  <c r="J148" i="2" s="1"/>
  <c r="K148" i="2" s="1"/>
  <c r="I186" i="6"/>
  <c r="H186" i="8" s="1"/>
  <c r="J185" i="2" s="1"/>
  <c r="K185" i="2" s="1"/>
  <c r="L56" i="6"/>
  <c r="I94" i="6"/>
  <c r="H94" i="8" s="1"/>
  <c r="J93" i="2" s="1"/>
  <c r="K93" i="2" s="1"/>
  <c r="I142" i="6" l="1"/>
  <c r="H142" i="8" s="1"/>
  <c r="J141" i="2" s="1"/>
  <c r="K141" i="2" s="1"/>
  <c r="I130" i="6"/>
  <c r="H130" i="8" s="1"/>
  <c r="J129" i="2" s="1"/>
  <c r="K129" i="2" s="1"/>
  <c r="B184" i="2"/>
  <c r="B165" i="2"/>
  <c r="B96" i="2"/>
  <c r="B187" i="2"/>
  <c r="B172" i="2"/>
  <c r="B55" i="2"/>
  <c r="B44" i="2"/>
  <c r="B21" i="2"/>
  <c r="B116" i="2"/>
  <c r="B63" i="2"/>
  <c r="B185" i="2"/>
  <c r="B36" i="2"/>
  <c r="B197" i="2"/>
  <c r="B168" i="2"/>
  <c r="B13" i="2"/>
  <c r="B115" i="2"/>
  <c r="B173" i="2"/>
  <c r="B51" i="2"/>
  <c r="B138" i="2"/>
  <c r="B190" i="2"/>
  <c r="B68" i="2"/>
  <c r="B74" i="2"/>
  <c r="B139" i="2"/>
  <c r="B53" i="2"/>
  <c r="B133" i="2"/>
  <c r="B14" i="2"/>
  <c r="B97" i="2"/>
  <c r="B166" i="2"/>
  <c r="B76" i="2"/>
  <c r="B147" i="2"/>
  <c r="B159" i="2"/>
  <c r="B131" i="2"/>
  <c r="B32" i="2"/>
  <c r="B81" i="2"/>
  <c r="B80" i="2"/>
  <c r="B18" i="2"/>
  <c r="B162" i="2"/>
  <c r="B73" i="2"/>
  <c r="B188" i="2"/>
  <c r="B56" i="2"/>
  <c r="B183" i="2"/>
  <c r="B110" i="2"/>
  <c r="B154" i="2"/>
  <c r="B66" i="2"/>
  <c r="B86" i="2"/>
  <c r="B129" i="2" l="1"/>
  <c r="B33" i="2"/>
  <c r="B94" i="2"/>
  <c r="B41" i="2"/>
  <c r="B59" i="2"/>
  <c r="B40" i="2"/>
  <c r="B113" i="2"/>
  <c r="B8" i="2"/>
  <c r="B46" i="2"/>
  <c r="B149" i="2"/>
  <c r="B126" i="2"/>
  <c r="B122" i="2"/>
  <c r="B191" i="2"/>
  <c r="B43" i="2"/>
  <c r="B145" i="2"/>
  <c r="B177" i="2"/>
  <c r="B155" i="2"/>
  <c r="B157" i="2"/>
  <c r="B179" i="2"/>
  <c r="B199" i="2"/>
  <c r="B192" i="2"/>
  <c r="B34" i="2"/>
  <c r="B119" i="2"/>
  <c r="B87" i="2"/>
  <c r="B160" i="2"/>
  <c r="B83" i="2"/>
  <c r="B98" i="2"/>
  <c r="B178" i="2"/>
  <c r="B181" i="2"/>
  <c r="B148" i="2"/>
  <c r="B141" i="2"/>
  <c r="B24" i="2"/>
  <c r="B69" i="2"/>
  <c r="B78" i="2"/>
  <c r="B121" i="2"/>
  <c r="B100" i="2"/>
  <c r="B39" i="2"/>
  <c r="B62" i="2"/>
  <c r="B114" i="2"/>
  <c r="B57" i="2"/>
  <c r="B170" i="2"/>
  <c r="B195" i="2"/>
  <c r="B196" i="2"/>
  <c r="B109" i="2"/>
  <c r="B194" i="2"/>
  <c r="B17" i="2"/>
  <c r="B137" i="2"/>
  <c r="B176" i="2"/>
  <c r="B10" i="2"/>
  <c r="B204" i="2"/>
  <c r="B6" i="2"/>
  <c r="B117" i="2"/>
  <c r="B27" i="2"/>
  <c r="B112" i="2"/>
  <c r="B182" i="2"/>
  <c r="B64" i="2"/>
  <c r="B23" i="2"/>
  <c r="B89" i="2"/>
  <c r="B92" i="2"/>
  <c r="B12" i="2"/>
  <c r="B167" i="2"/>
  <c r="B77" i="2"/>
  <c r="B48" i="2"/>
  <c r="B29" i="2"/>
  <c r="B104" i="2"/>
  <c r="B186" i="2"/>
  <c r="B25" i="2"/>
  <c r="B61" i="2"/>
  <c r="B31" i="2"/>
  <c r="B9" i="2"/>
  <c r="B20" i="2"/>
  <c r="B50" i="2"/>
  <c r="B150" i="2"/>
  <c r="B146" i="2"/>
  <c r="B16" i="2"/>
  <c r="B82" i="2"/>
  <c r="B152" i="2"/>
  <c r="B193" i="2"/>
  <c r="B52" i="2"/>
  <c r="B91" i="2"/>
  <c r="B169" i="2"/>
  <c r="B47" i="2"/>
  <c r="B136" i="2"/>
  <c r="B158" i="2"/>
  <c r="B75" i="2"/>
  <c r="B7" i="2"/>
  <c r="B54" i="2"/>
  <c r="B88" i="2"/>
  <c r="B95" i="2"/>
  <c r="B65" i="2"/>
  <c r="B102" i="2"/>
  <c r="B85" i="2"/>
  <c r="B134" i="2"/>
  <c r="B171" i="2"/>
  <c r="B156" i="2"/>
  <c r="B37" i="2"/>
  <c r="B108" i="2"/>
  <c r="B151" i="2"/>
  <c r="B123" i="2"/>
  <c r="B30" i="2"/>
  <c r="B58" i="2"/>
  <c r="B198" i="2"/>
  <c r="B135" i="2"/>
  <c r="B143" i="2"/>
  <c r="B175" i="2"/>
  <c r="B67" i="2"/>
  <c r="B125" i="2"/>
  <c r="B99" i="2"/>
  <c r="B22" i="2"/>
  <c r="B42" i="2"/>
  <c r="B130" i="2"/>
  <c r="B71" i="2"/>
  <c r="B105" i="2"/>
  <c r="B101" i="2"/>
  <c r="B118" i="2"/>
  <c r="B79" i="2"/>
  <c r="B163" i="2"/>
  <c r="B142" i="2"/>
  <c r="B127" i="2"/>
  <c r="B140" i="2"/>
  <c r="B103" i="2"/>
  <c r="B200" i="2"/>
  <c r="B128" i="2"/>
  <c r="B106" i="2"/>
  <c r="B15" i="2"/>
  <c r="B203" i="2"/>
  <c r="B60" i="2"/>
  <c r="B84" i="2"/>
  <c r="B205" i="2"/>
  <c r="B201" i="2"/>
  <c r="B132" i="2"/>
  <c r="B28" i="2"/>
  <c r="B202" i="2"/>
  <c r="B72" i="2"/>
  <c r="B107" i="2"/>
  <c r="B164" i="2"/>
  <c r="B144" i="2"/>
  <c r="B38" i="2"/>
  <c r="B90" i="2"/>
  <c r="B124" i="2"/>
  <c r="B161" i="2"/>
  <c r="B174" i="2"/>
  <c r="B11" i="2"/>
  <c r="B153" i="2"/>
  <c r="B70" i="2"/>
  <c r="B19" i="2"/>
  <c r="B26" i="2"/>
  <c r="B35" i="2"/>
  <c r="B189" i="2"/>
  <c r="B120" i="2"/>
  <c r="B93" i="2"/>
  <c r="B45" i="2"/>
  <c r="B111" i="2"/>
  <c r="B180" i="2"/>
  <c r="B49" i="2"/>
</calcChain>
</file>

<file path=xl/sharedStrings.xml><?xml version="1.0" encoding="utf-8"?>
<sst xmlns="http://schemas.openxmlformats.org/spreadsheetml/2006/main" count="74" uniqueCount="19">
  <si>
    <t>Total</t>
  </si>
  <si>
    <t>Course</t>
  </si>
  <si>
    <t>Vortex</t>
  </si>
  <si>
    <t>Triple Bond</t>
  </si>
  <si>
    <t>Etablissement</t>
  </si>
  <si>
    <t>Cat</t>
  </si>
  <si>
    <t>Prénom</t>
  </si>
  <si>
    <t>Nom</t>
  </si>
  <si>
    <t>Dossard</t>
  </si>
  <si>
    <t>Classement</t>
  </si>
  <si>
    <t>Résultats Triathlon Individuel</t>
  </si>
  <si>
    <t>Points</t>
  </si>
  <si>
    <t>Performance</t>
  </si>
  <si>
    <t>TRIPLE BOND</t>
  </si>
  <si>
    <t>VORTEX</t>
  </si>
  <si>
    <t>50 haies</t>
  </si>
  <si>
    <t>50 mètres</t>
  </si>
  <si>
    <t>1000 mètres</t>
  </si>
  <si>
    <t>Résultats Course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</si>
</sst>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0" fillId="0" borderId="0" xfId="0" applyNumberFormat="1"/>
    <xf numFmtId="0" fontId="4" fillId="0" borderId="0" xfId="0" applyFont="1" applyAlignment="1">
      <alignment horizontal="center"/>
    </xf>
    <xf numFmtId="0" fontId="3" fillId="0" borderId="1" xfId="0" quotePrefix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0" xfId="0" quotePrefix="1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2" fontId="5" fillId="6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1" fillId="6" borderId="1" xfId="0" applyFont="1" applyFill="1" applyBorder="1"/>
    <xf numFmtId="0" fontId="5" fillId="0" borderId="0" xfId="0" applyFont="1" applyAlignment="1">
      <alignment horizontal="center"/>
    </xf>
    <xf numFmtId="2" fontId="0" fillId="0" borderId="1" xfId="0" applyNumberFormat="1" applyBorder="1"/>
    <xf numFmtId="0" fontId="0" fillId="0" borderId="0" xfId="0" quotePrefix="1"/>
    <xf numFmtId="0" fontId="5" fillId="7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 val="0"/>
        <color theme="1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rgb="FFCECECE"/>
        </patternFill>
      </fill>
    </dxf>
    <dxf>
      <font>
        <b/>
        <i val="0"/>
        <color theme="1"/>
      </font>
      <fill>
        <patternFill>
          <bgColor rgb="FFFEB789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508000</xdr:colOff>
      <xdr:row>0</xdr:row>
      <xdr:rowOff>0</xdr:rowOff>
    </xdr:from>
    <xdr:ext cx="1962434" cy="1285876"/>
    <xdr:pic>
      <xdr:nvPicPr>
        <xdr:cNvPr id="2" name="Image 1">
          <a:extLst>
            <a:ext uri="{FF2B5EF4-FFF2-40B4-BE49-F238E27FC236}">
              <a16:creationId xmlns:a16="http://schemas.microsoft.com/office/drawing/2014/main" id="{7079737D-0E87-4EDA-95C7-B8AD89B06C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0" y="0"/>
          <a:ext cx="1962434" cy="1285876"/>
        </a:xfrm>
        <a:prstGeom prst="rect">
          <a:avLst/>
        </a:prstGeom>
      </xdr:spPr>
    </xdr:pic>
    <xdr:clientData/>
  </xdr:oneCellAnchor>
  <xdr:twoCellAnchor>
    <xdr:from>
      <xdr:col>3</xdr:col>
      <xdr:colOff>1044576</xdr:colOff>
      <xdr:row>0</xdr:row>
      <xdr:rowOff>250825</xdr:rowOff>
    </xdr:from>
    <xdr:to>
      <xdr:col>9</xdr:col>
      <xdr:colOff>390526</xdr:colOff>
      <xdr:row>1</xdr:row>
      <xdr:rowOff>495300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7CCEB6F1-B1EC-42C8-BABD-A81E6FD2D4E5}"/>
            </a:ext>
          </a:extLst>
        </xdr:cNvPr>
        <xdr:cNvSpPr txBox="1"/>
      </xdr:nvSpPr>
      <xdr:spPr>
        <a:xfrm>
          <a:off x="3044826" y="193675"/>
          <a:ext cx="4203700" cy="187325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Championnat Départemental d'Athlétisme</a:t>
          </a:r>
          <a:endParaRPr lang="fr-FR" sz="1400">
            <a:effectLst/>
          </a:endParaRPr>
        </a:p>
        <a:p>
          <a:pPr algn="ctr"/>
          <a:r>
            <a:rPr lang="fr-F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Benjamins</a:t>
          </a:r>
          <a:endParaRPr lang="fr-FR" sz="1400">
            <a:effectLst/>
          </a:endParaRPr>
        </a:p>
        <a:p>
          <a:pPr algn="ctr"/>
          <a:r>
            <a:rPr lang="fr-F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Mercredi 12</a:t>
          </a:r>
          <a:r>
            <a:rPr lang="fr-FR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avril 2023</a:t>
          </a:r>
          <a:endParaRPr lang="fr-FR" sz="1400">
            <a:effectLst/>
          </a:endParaRPr>
        </a:p>
        <a:p>
          <a:pPr algn="ctr"/>
          <a:r>
            <a:rPr lang="fr-F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Bogny</a:t>
          </a:r>
          <a:r>
            <a:rPr lang="fr-FR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sur Meuse</a:t>
          </a:r>
          <a:endParaRPr lang="fr-FR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88900</xdr:colOff>
      <xdr:row>0</xdr:row>
      <xdr:rowOff>28575</xdr:rowOff>
    </xdr:from>
    <xdr:ext cx="1962434" cy="1285876"/>
    <xdr:pic>
      <xdr:nvPicPr>
        <xdr:cNvPr id="2" name="Image 1">
          <a:extLst>
            <a:ext uri="{FF2B5EF4-FFF2-40B4-BE49-F238E27FC236}">
              <a16:creationId xmlns:a16="http://schemas.microsoft.com/office/drawing/2014/main" id="{17EE9ED3-4B17-4AFB-815E-B9280F1520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28575"/>
          <a:ext cx="1962434" cy="1285876"/>
        </a:xfrm>
        <a:prstGeom prst="rect">
          <a:avLst/>
        </a:prstGeom>
      </xdr:spPr>
    </xdr:pic>
    <xdr:clientData/>
  </xdr:oneCellAnchor>
  <xdr:twoCellAnchor>
    <xdr:from>
      <xdr:col>3</xdr:col>
      <xdr:colOff>244475</xdr:colOff>
      <xdr:row>0</xdr:row>
      <xdr:rowOff>260350</xdr:rowOff>
    </xdr:from>
    <xdr:to>
      <xdr:col>8</xdr:col>
      <xdr:colOff>752475</xdr:colOff>
      <xdr:row>2</xdr:row>
      <xdr:rowOff>15875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C19057B7-E9D3-4EFE-9D9D-F6E43253C485}"/>
            </a:ext>
          </a:extLst>
        </xdr:cNvPr>
        <xdr:cNvSpPr txBox="1"/>
      </xdr:nvSpPr>
      <xdr:spPr>
        <a:xfrm>
          <a:off x="2530475" y="193675"/>
          <a:ext cx="4318000" cy="20320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Championnat Départemental d'Athlétisme</a:t>
          </a:r>
          <a:endParaRPr lang="fr-FR" sz="1400">
            <a:effectLst/>
          </a:endParaRPr>
        </a:p>
        <a:p>
          <a:pPr algn="ctr"/>
          <a:r>
            <a:rPr lang="fr-F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Benjamins</a:t>
          </a:r>
          <a:endParaRPr lang="fr-FR" sz="1400">
            <a:effectLst/>
          </a:endParaRPr>
        </a:p>
        <a:p>
          <a:pPr algn="ctr"/>
          <a:r>
            <a:rPr lang="fr-F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Mercredi 12</a:t>
          </a:r>
          <a:r>
            <a:rPr lang="fr-FR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avril 2023</a:t>
          </a:r>
          <a:endParaRPr lang="fr-FR" sz="1400">
            <a:effectLst/>
          </a:endParaRPr>
        </a:p>
        <a:p>
          <a:pPr algn="ctr"/>
          <a:r>
            <a:rPr lang="fr-F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Bogny</a:t>
          </a:r>
          <a:r>
            <a:rPr lang="fr-FR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sur Meuse</a:t>
          </a:r>
          <a:endParaRPr lang="fr-FR" sz="1400">
            <a:effectLst/>
          </a:endParaRPr>
        </a:p>
        <a:p>
          <a:pPr algn="ctr"/>
          <a:endParaRPr lang="fr-FR" sz="14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203200</xdr:colOff>
      <xdr:row>0</xdr:row>
      <xdr:rowOff>0</xdr:rowOff>
    </xdr:from>
    <xdr:ext cx="1962434" cy="1285876"/>
    <xdr:pic>
      <xdr:nvPicPr>
        <xdr:cNvPr id="2" name="Image 1">
          <a:extLst>
            <a:ext uri="{FF2B5EF4-FFF2-40B4-BE49-F238E27FC236}">
              <a16:creationId xmlns:a16="http://schemas.microsoft.com/office/drawing/2014/main" id="{330DDF19-1779-4129-9F88-77AB35FC3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200" y="0"/>
          <a:ext cx="1962434" cy="1285876"/>
        </a:xfrm>
        <a:prstGeom prst="rect">
          <a:avLst/>
        </a:prstGeom>
      </xdr:spPr>
    </xdr:pic>
    <xdr:clientData/>
  </xdr:oneCellAnchor>
  <xdr:twoCellAnchor>
    <xdr:from>
      <xdr:col>3</xdr:col>
      <xdr:colOff>882651</xdr:colOff>
      <xdr:row>0</xdr:row>
      <xdr:rowOff>355600</xdr:rowOff>
    </xdr:from>
    <xdr:to>
      <xdr:col>7</xdr:col>
      <xdr:colOff>361951</xdr:colOff>
      <xdr:row>2</xdr:row>
      <xdr:rowOff>111125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EA4DC971-6167-403E-8073-9A370308C0E6}"/>
            </a:ext>
          </a:extLst>
        </xdr:cNvPr>
        <xdr:cNvSpPr txBox="1"/>
      </xdr:nvSpPr>
      <xdr:spPr>
        <a:xfrm>
          <a:off x="3044826" y="193675"/>
          <a:ext cx="2651125" cy="29845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Championnat Départemental d'Athlétisme</a:t>
          </a:r>
          <a:endParaRPr lang="fr-FR" sz="1400">
            <a:effectLst/>
          </a:endParaRPr>
        </a:p>
        <a:p>
          <a:pPr algn="ctr"/>
          <a:r>
            <a:rPr lang="fr-F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Benjamins</a:t>
          </a:r>
          <a:endParaRPr lang="fr-FR" sz="1400">
            <a:effectLst/>
          </a:endParaRPr>
        </a:p>
        <a:p>
          <a:pPr algn="ctr"/>
          <a:r>
            <a:rPr lang="fr-F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Mercredi 12</a:t>
          </a:r>
          <a:r>
            <a:rPr lang="fr-FR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avril 2023</a:t>
          </a:r>
          <a:endParaRPr lang="fr-FR" sz="1400">
            <a:effectLst/>
          </a:endParaRPr>
        </a:p>
        <a:p>
          <a:pPr algn="ctr"/>
          <a:r>
            <a:rPr lang="fr-F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Bogny</a:t>
          </a:r>
          <a:r>
            <a:rPr lang="fr-FR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sur Meuse</a:t>
          </a:r>
          <a:endParaRPr lang="fr-FR" sz="1400">
            <a:effectLst/>
          </a:endParaRPr>
        </a:p>
        <a:p>
          <a:pPr algn="ctr"/>
          <a:endParaRPr lang="fr-FR" sz="14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336550</xdr:colOff>
      <xdr:row>0</xdr:row>
      <xdr:rowOff>0</xdr:rowOff>
    </xdr:from>
    <xdr:ext cx="1962434" cy="1285876"/>
    <xdr:pic>
      <xdr:nvPicPr>
        <xdr:cNvPr id="2" name="Image 1">
          <a:extLst>
            <a:ext uri="{FF2B5EF4-FFF2-40B4-BE49-F238E27FC236}">
              <a16:creationId xmlns:a16="http://schemas.microsoft.com/office/drawing/2014/main" id="{8987F6FA-083D-4879-995E-76567B65E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0550" y="0"/>
          <a:ext cx="1962434" cy="1285876"/>
        </a:xfrm>
        <a:prstGeom prst="rect">
          <a:avLst/>
        </a:prstGeom>
      </xdr:spPr>
    </xdr:pic>
    <xdr:clientData/>
  </xdr:oneCellAnchor>
  <xdr:twoCellAnchor>
    <xdr:from>
      <xdr:col>5</xdr:col>
      <xdr:colOff>314326</xdr:colOff>
      <xdr:row>0</xdr:row>
      <xdr:rowOff>241300</xdr:rowOff>
    </xdr:from>
    <xdr:to>
      <xdr:col>10</xdr:col>
      <xdr:colOff>1</xdr:colOff>
      <xdr:row>1</xdr:row>
      <xdr:rowOff>187325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F2A2C830-43EC-4BC2-BE39-2464EB836763}"/>
            </a:ext>
          </a:extLst>
        </xdr:cNvPr>
        <xdr:cNvSpPr txBox="1"/>
      </xdr:nvSpPr>
      <xdr:spPr>
        <a:xfrm>
          <a:off x="4124326" y="193675"/>
          <a:ext cx="3495675" cy="18415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Championnat Départemental d'Athlétisme</a:t>
          </a:r>
          <a:endParaRPr lang="fr-FR" sz="1400">
            <a:effectLst/>
          </a:endParaRPr>
        </a:p>
        <a:p>
          <a:pPr algn="ctr"/>
          <a:r>
            <a:rPr lang="fr-F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Benjamins</a:t>
          </a:r>
          <a:endParaRPr lang="fr-FR" sz="1400">
            <a:effectLst/>
          </a:endParaRPr>
        </a:p>
        <a:p>
          <a:pPr algn="ctr"/>
          <a:r>
            <a:rPr lang="fr-F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Mercredi 12</a:t>
          </a:r>
          <a:r>
            <a:rPr lang="fr-FR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avril 2023</a:t>
          </a:r>
          <a:endParaRPr lang="fr-FR" sz="1400">
            <a:effectLst/>
          </a:endParaRPr>
        </a:p>
        <a:p>
          <a:pPr algn="ctr"/>
          <a:r>
            <a:rPr lang="fr-F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Bogny</a:t>
          </a:r>
          <a:r>
            <a:rPr lang="fr-FR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sur Meuse</a:t>
          </a:r>
          <a:endParaRPr lang="fr-FR" sz="1400">
            <a:effectLst/>
          </a:endParaRPr>
        </a:p>
        <a:p>
          <a:pPr algn="ctr"/>
          <a:endParaRPr lang="fr-FR" sz="14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117475</xdr:colOff>
      <xdr:row>0</xdr:row>
      <xdr:rowOff>38100</xdr:rowOff>
    </xdr:from>
    <xdr:ext cx="1962434" cy="1285876"/>
    <xdr:pic>
      <xdr:nvPicPr>
        <xdr:cNvPr id="2" name="Image 1">
          <a:extLst>
            <a:ext uri="{FF2B5EF4-FFF2-40B4-BE49-F238E27FC236}">
              <a16:creationId xmlns:a16="http://schemas.microsoft.com/office/drawing/2014/main" id="{2BE44813-6F4B-41B5-869F-B10D77CFD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475" y="38100"/>
          <a:ext cx="1962434" cy="1285876"/>
        </a:xfrm>
        <a:prstGeom prst="rect">
          <a:avLst/>
        </a:prstGeom>
      </xdr:spPr>
    </xdr:pic>
    <xdr:clientData/>
  </xdr:oneCellAnchor>
  <xdr:twoCellAnchor>
    <xdr:from>
      <xdr:col>3</xdr:col>
      <xdr:colOff>549275</xdr:colOff>
      <xdr:row>1</xdr:row>
      <xdr:rowOff>12700</xdr:rowOff>
    </xdr:from>
    <xdr:to>
      <xdr:col>8</xdr:col>
      <xdr:colOff>295275</xdr:colOff>
      <xdr:row>2</xdr:row>
      <xdr:rowOff>6350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3C3705E8-1306-4F35-870B-EE7E8DA76EF3}"/>
            </a:ext>
          </a:extLst>
        </xdr:cNvPr>
        <xdr:cNvSpPr txBox="1"/>
      </xdr:nvSpPr>
      <xdr:spPr>
        <a:xfrm>
          <a:off x="2835275" y="203200"/>
          <a:ext cx="3556000" cy="18415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Championnat Départemental d'Athlétisme</a:t>
          </a:r>
          <a:endParaRPr lang="fr-FR" sz="1400">
            <a:effectLst/>
          </a:endParaRPr>
        </a:p>
        <a:p>
          <a:pPr algn="ctr"/>
          <a:r>
            <a:rPr lang="fr-F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Benjamins</a:t>
          </a:r>
          <a:endParaRPr lang="fr-FR" sz="1400">
            <a:effectLst/>
          </a:endParaRPr>
        </a:p>
        <a:p>
          <a:pPr algn="ctr"/>
          <a:r>
            <a:rPr lang="fr-F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Mercredi 12</a:t>
          </a:r>
          <a:r>
            <a:rPr lang="fr-FR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avril 2023</a:t>
          </a:r>
          <a:endParaRPr lang="fr-FR" sz="1400">
            <a:effectLst/>
          </a:endParaRPr>
        </a:p>
        <a:p>
          <a:pPr algn="ctr"/>
          <a:r>
            <a:rPr lang="fr-F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Bogny</a:t>
          </a:r>
          <a:r>
            <a:rPr lang="fr-FR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sur Meuse</a:t>
          </a:r>
          <a:endParaRPr lang="fr-FR" sz="1400">
            <a:effectLst/>
          </a:endParaRPr>
        </a:p>
        <a:p>
          <a:pPr algn="ctr"/>
          <a:endParaRPr lang="fr-FR" sz="14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193675</xdr:colOff>
      <xdr:row>1</xdr:row>
      <xdr:rowOff>66675</xdr:rowOff>
    </xdr:from>
    <xdr:ext cx="1962434" cy="1285876"/>
    <xdr:pic>
      <xdr:nvPicPr>
        <xdr:cNvPr id="2" name="Image 1">
          <a:extLst>
            <a:ext uri="{FF2B5EF4-FFF2-40B4-BE49-F238E27FC236}">
              <a16:creationId xmlns:a16="http://schemas.microsoft.com/office/drawing/2014/main" id="{8559CD49-ED6B-43FB-BFB0-79DD63EE84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75" y="257175"/>
          <a:ext cx="1962434" cy="1285876"/>
        </a:xfrm>
        <a:prstGeom prst="rect">
          <a:avLst/>
        </a:prstGeom>
      </xdr:spPr>
    </xdr:pic>
    <xdr:clientData/>
  </xdr:oneCellAnchor>
  <xdr:twoCellAnchor>
    <xdr:from>
      <xdr:col>3</xdr:col>
      <xdr:colOff>568325</xdr:colOff>
      <xdr:row>1</xdr:row>
      <xdr:rowOff>117475</xdr:rowOff>
    </xdr:from>
    <xdr:to>
      <xdr:col>8</xdr:col>
      <xdr:colOff>619125</xdr:colOff>
      <xdr:row>2</xdr:row>
      <xdr:rowOff>111125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B13419B6-4202-4C9C-BEBC-3149A2137CE1}"/>
            </a:ext>
          </a:extLst>
        </xdr:cNvPr>
        <xdr:cNvSpPr txBox="1"/>
      </xdr:nvSpPr>
      <xdr:spPr>
        <a:xfrm>
          <a:off x="2854325" y="307975"/>
          <a:ext cx="3860800" cy="18415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Championnat Départemental d'Athlétisme</a:t>
          </a:r>
          <a:endParaRPr lang="fr-FR" sz="1400">
            <a:effectLst/>
          </a:endParaRPr>
        </a:p>
        <a:p>
          <a:pPr algn="ctr"/>
          <a:r>
            <a:rPr lang="fr-F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Benjamins</a:t>
          </a:r>
          <a:endParaRPr lang="fr-FR" sz="1400">
            <a:effectLst/>
          </a:endParaRPr>
        </a:p>
        <a:p>
          <a:pPr algn="ctr"/>
          <a:r>
            <a:rPr lang="fr-F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Mercredi 12</a:t>
          </a:r>
          <a:r>
            <a:rPr lang="fr-FR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avril 2023</a:t>
          </a:r>
          <a:endParaRPr lang="fr-FR" sz="1400">
            <a:effectLst/>
          </a:endParaRPr>
        </a:p>
        <a:p>
          <a:pPr algn="ctr"/>
          <a:r>
            <a:rPr lang="fr-F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Bogny</a:t>
          </a:r>
          <a:r>
            <a:rPr lang="fr-FR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sur Meuse</a:t>
          </a:r>
          <a:endParaRPr lang="fr-FR" sz="1400">
            <a:effectLst/>
          </a:endParaRPr>
        </a:p>
        <a:p>
          <a:pPr algn="ctr"/>
          <a:endParaRPr lang="fr-FR" sz="14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269875</xdr:colOff>
      <xdr:row>0</xdr:row>
      <xdr:rowOff>0</xdr:rowOff>
    </xdr:from>
    <xdr:ext cx="1962434" cy="1285876"/>
    <xdr:pic>
      <xdr:nvPicPr>
        <xdr:cNvPr id="2" name="Image 1">
          <a:extLst>
            <a:ext uri="{FF2B5EF4-FFF2-40B4-BE49-F238E27FC236}">
              <a16:creationId xmlns:a16="http://schemas.microsoft.com/office/drawing/2014/main" id="{4DEF4E89-39C9-4A92-A3E3-D7696782E4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875" y="0"/>
          <a:ext cx="1962434" cy="1285876"/>
        </a:xfrm>
        <a:prstGeom prst="rect">
          <a:avLst/>
        </a:prstGeom>
      </xdr:spPr>
    </xdr:pic>
    <xdr:clientData/>
  </xdr:oneCellAnchor>
  <xdr:twoCellAnchor>
    <xdr:from>
      <xdr:col>3</xdr:col>
      <xdr:colOff>9525</xdr:colOff>
      <xdr:row>1</xdr:row>
      <xdr:rowOff>3175</xdr:rowOff>
    </xdr:from>
    <xdr:to>
      <xdr:col>7</xdr:col>
      <xdr:colOff>723900</xdr:colOff>
      <xdr:row>1</xdr:row>
      <xdr:rowOff>1282700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BC899420-795F-4A05-9E8F-A5D8CE361513}"/>
            </a:ext>
          </a:extLst>
        </xdr:cNvPr>
        <xdr:cNvSpPr txBox="1"/>
      </xdr:nvSpPr>
      <xdr:spPr>
        <a:xfrm>
          <a:off x="2295525" y="193675"/>
          <a:ext cx="3762375" cy="18415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Championnat Départemental d'Athlétisme</a:t>
          </a:r>
          <a:endParaRPr lang="fr-FR" sz="1400">
            <a:effectLst/>
          </a:endParaRPr>
        </a:p>
        <a:p>
          <a:pPr algn="ctr"/>
          <a:r>
            <a:rPr lang="fr-F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Benjamins</a:t>
          </a:r>
          <a:endParaRPr lang="fr-FR" sz="1400">
            <a:effectLst/>
          </a:endParaRPr>
        </a:p>
        <a:p>
          <a:pPr algn="ctr"/>
          <a:r>
            <a:rPr lang="fr-F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Mercredi 12</a:t>
          </a:r>
          <a:r>
            <a:rPr lang="fr-FR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avril 2023</a:t>
          </a:r>
          <a:endParaRPr lang="fr-FR" sz="1400">
            <a:effectLst/>
          </a:endParaRPr>
        </a:p>
        <a:p>
          <a:pPr algn="ctr"/>
          <a:r>
            <a:rPr lang="fr-FR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Bogny</a:t>
          </a:r>
          <a:r>
            <a:rPr lang="fr-FR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sur Meuse</a:t>
          </a:r>
          <a:endParaRPr lang="fr-FR" sz="1400">
            <a:effectLst/>
          </a:endParaRPr>
        </a:p>
        <a:p>
          <a:pPr algn="ctr"/>
          <a:endParaRPr lang="fr-FR" sz="14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THLE%202023%20BG-BF/COMPETITION/BG%20Com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in/Desktop/ATHLETISME%20BG-BF/Athl&#233;tisme%20BG%20UNSS%20cop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ssardage"/>
      <sheetName val="Feuil2"/>
      <sheetName val="Ateliers Vortex"/>
      <sheetName val="Ateliers Triple Bond"/>
      <sheetName val="Ateliers 50 m"/>
      <sheetName val="Ateliers 50 haies"/>
      <sheetName val="Ateliers 1000 m"/>
      <sheetName val="Feuil4"/>
      <sheetName val="Feuil5"/>
    </sheetNames>
    <sheetDataSet>
      <sheetData sheetId="0">
        <row r="4">
          <cell r="B4">
            <v>201</v>
          </cell>
          <cell r="C4" t="str">
            <v>XHAARD-BOLLON</v>
          </cell>
          <cell r="D4" t="str">
            <v>Louis</v>
          </cell>
          <cell r="E4" t="str">
            <v>BG</v>
          </cell>
          <cell r="F4" t="str">
            <v>Collège Arthur Rimbaud</v>
          </cell>
          <cell r="G4" t="str">
            <v>50 m</v>
          </cell>
        </row>
        <row r="5">
          <cell r="B5">
            <v>202</v>
          </cell>
          <cell r="C5" t="str">
            <v>SALLE</v>
          </cell>
          <cell r="D5" t="str">
            <v>MATHIS</v>
          </cell>
          <cell r="E5" t="str">
            <v>BG</v>
          </cell>
          <cell r="F5" t="str">
            <v>Collège Arthur Rimbaud</v>
          </cell>
          <cell r="G5" t="str">
            <v>1000 m</v>
          </cell>
        </row>
        <row r="6">
          <cell r="B6">
            <v>203</v>
          </cell>
          <cell r="C6" t="str">
            <v>KRETZMEYER</v>
          </cell>
          <cell r="D6" t="str">
            <v>CLOVIS</v>
          </cell>
          <cell r="E6" t="str">
            <v>BG</v>
          </cell>
          <cell r="F6" t="str">
            <v>Collège Arthur Rimbaud</v>
          </cell>
          <cell r="G6" t="str">
            <v>1000 m</v>
          </cell>
        </row>
        <row r="7">
          <cell r="B7">
            <v>204</v>
          </cell>
        </row>
        <row r="8">
          <cell r="B8">
            <v>205</v>
          </cell>
        </row>
        <row r="9">
          <cell r="B9">
            <v>206</v>
          </cell>
          <cell r="C9" t="str">
            <v>BONNE</v>
          </cell>
          <cell r="D9" t="str">
            <v>Robin</v>
          </cell>
          <cell r="E9" t="str">
            <v>BG</v>
          </cell>
          <cell r="F9" t="str">
            <v>Collège Arthur Rimbaud</v>
          </cell>
          <cell r="G9" t="str">
            <v>1000 m</v>
          </cell>
        </row>
        <row r="10">
          <cell r="B10">
            <v>207</v>
          </cell>
          <cell r="C10" t="str">
            <v>FRICOTTEAUX</v>
          </cell>
          <cell r="D10" t="str">
            <v>THOMAS</v>
          </cell>
          <cell r="E10" t="str">
            <v>BG</v>
          </cell>
          <cell r="F10" t="str">
            <v>Collège Arthur Rimbaud</v>
          </cell>
          <cell r="G10" t="str">
            <v>50 m</v>
          </cell>
        </row>
        <row r="11">
          <cell r="B11">
            <v>208</v>
          </cell>
          <cell r="C11" t="str">
            <v>FRANCOTTE</v>
          </cell>
          <cell r="D11" t="str">
            <v>Marius</v>
          </cell>
          <cell r="E11" t="str">
            <v>BG</v>
          </cell>
          <cell r="F11" t="str">
            <v>Collège Charles Bruneau</v>
          </cell>
          <cell r="G11" t="str">
            <v>50 haies</v>
          </cell>
        </row>
        <row r="12">
          <cell r="B12">
            <v>209</v>
          </cell>
          <cell r="C12" t="str">
            <v>HENNE</v>
          </cell>
          <cell r="D12" t="str">
            <v>Jérôme</v>
          </cell>
          <cell r="E12" t="str">
            <v>BG</v>
          </cell>
          <cell r="F12" t="str">
            <v>Collège Charles Bruneau</v>
          </cell>
          <cell r="G12" t="str">
            <v>50 m</v>
          </cell>
        </row>
        <row r="13">
          <cell r="B13">
            <v>210</v>
          </cell>
          <cell r="C13" t="str">
            <v>NASSIRI</v>
          </cell>
          <cell r="D13" t="str">
            <v>Elyam</v>
          </cell>
          <cell r="E13" t="str">
            <v>BG</v>
          </cell>
          <cell r="F13" t="str">
            <v>Collège Charles Bruneau</v>
          </cell>
          <cell r="G13" t="str">
            <v>1000 m</v>
          </cell>
        </row>
        <row r="14">
          <cell r="B14">
            <v>211</v>
          </cell>
          <cell r="C14" t="str">
            <v>PAQUOT</v>
          </cell>
          <cell r="D14" t="str">
            <v>Manoé</v>
          </cell>
          <cell r="E14" t="str">
            <v>BG</v>
          </cell>
          <cell r="F14" t="str">
            <v>Collège Charles Bruneau</v>
          </cell>
          <cell r="G14" t="str">
            <v>50 m</v>
          </cell>
        </row>
        <row r="15">
          <cell r="B15">
            <v>212</v>
          </cell>
          <cell r="C15" t="str">
            <v>TERUEL</v>
          </cell>
          <cell r="D15" t="str">
            <v>Noam</v>
          </cell>
          <cell r="E15" t="str">
            <v>BG</v>
          </cell>
          <cell r="F15" t="str">
            <v>Collège Charles Bruneau</v>
          </cell>
          <cell r="G15" t="str">
            <v>1000 m</v>
          </cell>
        </row>
        <row r="16">
          <cell r="B16">
            <v>213</v>
          </cell>
          <cell r="C16" t="str">
            <v>AVRIL</v>
          </cell>
          <cell r="D16" t="str">
            <v>Paulin</v>
          </cell>
          <cell r="E16" t="str">
            <v>BG</v>
          </cell>
          <cell r="F16" t="str">
            <v>Collège de la Retourne</v>
          </cell>
          <cell r="G16" t="str">
            <v>1000 m</v>
          </cell>
        </row>
        <row r="17">
          <cell r="B17">
            <v>214</v>
          </cell>
          <cell r="C17" t="str">
            <v>BRAGA</v>
          </cell>
          <cell r="D17" t="str">
            <v>Ethan</v>
          </cell>
          <cell r="E17" t="str">
            <v>BG</v>
          </cell>
          <cell r="F17" t="str">
            <v>Collège de la Retourne</v>
          </cell>
          <cell r="G17" t="str">
            <v>50 m</v>
          </cell>
        </row>
        <row r="18">
          <cell r="B18">
            <v>215</v>
          </cell>
          <cell r="C18" t="str">
            <v>DREHER</v>
          </cell>
          <cell r="D18" t="str">
            <v>Louis</v>
          </cell>
          <cell r="E18" t="str">
            <v>BG</v>
          </cell>
          <cell r="F18" t="str">
            <v>Collège de la Retourne</v>
          </cell>
          <cell r="G18" t="str">
            <v>50 haies</v>
          </cell>
        </row>
        <row r="19">
          <cell r="B19">
            <v>216</v>
          </cell>
        </row>
        <row r="20">
          <cell r="B20">
            <v>217</v>
          </cell>
          <cell r="C20" t="str">
            <v>DECORNE</v>
          </cell>
          <cell r="D20" t="str">
            <v>Louis</v>
          </cell>
          <cell r="E20" t="str">
            <v>BG</v>
          </cell>
          <cell r="F20" t="str">
            <v>Collège de la Retourne</v>
          </cell>
          <cell r="G20" t="str">
            <v>50 haies</v>
          </cell>
        </row>
        <row r="21">
          <cell r="B21">
            <v>218</v>
          </cell>
          <cell r="C21" t="str">
            <v>DUBANTON</v>
          </cell>
          <cell r="D21" t="str">
            <v>Alexandre</v>
          </cell>
          <cell r="E21" t="str">
            <v>BG</v>
          </cell>
          <cell r="F21" t="str">
            <v>Collège de la Retourne</v>
          </cell>
          <cell r="G21" t="str">
            <v>50 m</v>
          </cell>
        </row>
        <row r="22">
          <cell r="B22">
            <v>219</v>
          </cell>
          <cell r="C22" t="str">
            <v>HOLVOET</v>
          </cell>
          <cell r="D22" t="str">
            <v>Hugo</v>
          </cell>
          <cell r="E22" t="str">
            <v>BG</v>
          </cell>
          <cell r="F22" t="str">
            <v>Collège de la Retourne</v>
          </cell>
          <cell r="G22" t="str">
            <v>50 m</v>
          </cell>
        </row>
        <row r="23">
          <cell r="B23">
            <v>220</v>
          </cell>
          <cell r="C23" t="str">
            <v>GALHAUT</v>
          </cell>
          <cell r="D23" t="str">
            <v>Martin</v>
          </cell>
          <cell r="E23" t="str">
            <v>BG</v>
          </cell>
          <cell r="F23" t="str">
            <v>Collège de la Retourne</v>
          </cell>
          <cell r="G23" t="str">
            <v>50 m</v>
          </cell>
        </row>
        <row r="24">
          <cell r="B24">
            <v>221</v>
          </cell>
          <cell r="C24" t="str">
            <v>GOGLIN</v>
          </cell>
          <cell r="D24" t="str">
            <v>Timéo</v>
          </cell>
          <cell r="E24" t="str">
            <v>BG</v>
          </cell>
          <cell r="F24" t="str">
            <v>Collège de la Retourne</v>
          </cell>
          <cell r="G24" t="str">
            <v>50 haies</v>
          </cell>
        </row>
        <row r="25">
          <cell r="B25">
            <v>222</v>
          </cell>
          <cell r="C25" t="str">
            <v>LAMBERT</v>
          </cell>
          <cell r="D25" t="str">
            <v>Martin</v>
          </cell>
          <cell r="E25" t="str">
            <v>BG</v>
          </cell>
          <cell r="F25" t="str">
            <v>Collège de la Retourne</v>
          </cell>
          <cell r="G25" t="str">
            <v>50 haies</v>
          </cell>
        </row>
        <row r="26">
          <cell r="B26">
            <v>223</v>
          </cell>
          <cell r="C26" t="str">
            <v>LANNUZEL</v>
          </cell>
          <cell r="D26" t="str">
            <v>Malo</v>
          </cell>
          <cell r="E26" t="str">
            <v>BG</v>
          </cell>
          <cell r="F26" t="str">
            <v>Collège de la Retourne</v>
          </cell>
          <cell r="G26" t="str">
            <v>50 haies</v>
          </cell>
        </row>
        <row r="27">
          <cell r="B27">
            <v>224</v>
          </cell>
          <cell r="C27" t="str">
            <v>HALESIAK</v>
          </cell>
          <cell r="D27" t="str">
            <v>Loukas</v>
          </cell>
          <cell r="E27" t="str">
            <v>BG</v>
          </cell>
          <cell r="F27" t="str">
            <v>Collège de la Retourne</v>
          </cell>
          <cell r="G27" t="str">
            <v>50 m</v>
          </cell>
        </row>
        <row r="28">
          <cell r="B28">
            <v>225</v>
          </cell>
          <cell r="C28" t="str">
            <v>HORY</v>
          </cell>
          <cell r="D28" t="str">
            <v>Killian</v>
          </cell>
          <cell r="E28" t="str">
            <v>BG</v>
          </cell>
          <cell r="F28" t="str">
            <v>Collège de la Retourne</v>
          </cell>
          <cell r="G28" t="str">
            <v>50 m</v>
          </cell>
        </row>
        <row r="29">
          <cell r="B29">
            <v>226</v>
          </cell>
          <cell r="C29" t="str">
            <v>HEU</v>
          </cell>
          <cell r="D29" t="str">
            <v>Yileng</v>
          </cell>
          <cell r="E29" t="str">
            <v>BG</v>
          </cell>
          <cell r="F29" t="str">
            <v>Collège de la Retourne</v>
          </cell>
          <cell r="G29" t="str">
            <v>1000 m</v>
          </cell>
        </row>
        <row r="30">
          <cell r="B30">
            <v>227</v>
          </cell>
          <cell r="C30" t="str">
            <v>RIBIERE ARESTIER</v>
          </cell>
          <cell r="D30" t="str">
            <v>Tim</v>
          </cell>
          <cell r="E30" t="str">
            <v>BG</v>
          </cell>
          <cell r="F30" t="str">
            <v>Collège de la Retourne</v>
          </cell>
          <cell r="G30" t="str">
            <v>50 m</v>
          </cell>
        </row>
        <row r="31">
          <cell r="B31">
            <v>228</v>
          </cell>
          <cell r="C31" t="str">
            <v>PELLABEUF</v>
          </cell>
          <cell r="D31" t="str">
            <v>Gabriel</v>
          </cell>
          <cell r="E31" t="str">
            <v>BG</v>
          </cell>
          <cell r="F31" t="str">
            <v>Collège de la Retourne</v>
          </cell>
          <cell r="G31" t="str">
            <v>50 m</v>
          </cell>
        </row>
        <row r="32">
          <cell r="B32">
            <v>229</v>
          </cell>
          <cell r="C32" t="str">
            <v>PILARDEAU</v>
          </cell>
          <cell r="D32" t="str">
            <v>Corentin</v>
          </cell>
          <cell r="E32" t="str">
            <v>BG</v>
          </cell>
          <cell r="F32" t="str">
            <v>Collège de la Retourne</v>
          </cell>
          <cell r="G32" t="str">
            <v>50 m</v>
          </cell>
        </row>
        <row r="33">
          <cell r="B33">
            <v>230</v>
          </cell>
          <cell r="C33" t="str">
            <v>ARNAISE</v>
          </cell>
          <cell r="D33" t="str">
            <v>Loris</v>
          </cell>
          <cell r="E33" t="str">
            <v>BG</v>
          </cell>
          <cell r="F33" t="str">
            <v>Collège de Raucourt</v>
          </cell>
          <cell r="G33" t="str">
            <v>50 m</v>
          </cell>
        </row>
        <row r="34">
          <cell r="B34">
            <v>231</v>
          </cell>
        </row>
        <row r="35">
          <cell r="B35">
            <v>232</v>
          </cell>
          <cell r="C35" t="str">
            <v>DARET-ALEXANDRE</v>
          </cell>
          <cell r="D35" t="str">
            <v>Zacharie</v>
          </cell>
          <cell r="E35" t="str">
            <v>BG</v>
          </cell>
          <cell r="F35" t="str">
            <v>Collège de Raucourt</v>
          </cell>
          <cell r="G35" t="str">
            <v>1000 m</v>
          </cell>
        </row>
        <row r="36">
          <cell r="B36">
            <v>233</v>
          </cell>
          <cell r="C36" t="str">
            <v>ESTABES</v>
          </cell>
          <cell r="D36" t="str">
            <v>Keziah</v>
          </cell>
          <cell r="E36" t="str">
            <v>BG</v>
          </cell>
          <cell r="F36" t="str">
            <v>Collège de Raucourt</v>
          </cell>
          <cell r="G36" t="str">
            <v>50 m</v>
          </cell>
        </row>
        <row r="37">
          <cell r="B37">
            <v>234</v>
          </cell>
          <cell r="C37" t="str">
            <v>GOBE</v>
          </cell>
          <cell r="D37" t="str">
            <v>Louis</v>
          </cell>
          <cell r="E37" t="str">
            <v>BG</v>
          </cell>
          <cell r="F37" t="str">
            <v>Collège de Raucourt</v>
          </cell>
          <cell r="G37" t="str">
            <v>50 m</v>
          </cell>
        </row>
        <row r="38">
          <cell r="B38">
            <v>235</v>
          </cell>
          <cell r="C38" t="str">
            <v>LEGRAND--LAMBERT</v>
          </cell>
          <cell r="D38" t="str">
            <v>Maxence</v>
          </cell>
          <cell r="E38" t="str">
            <v>BG</v>
          </cell>
          <cell r="F38" t="str">
            <v>Collège de Raucourt</v>
          </cell>
          <cell r="G38" t="str">
            <v>50 m</v>
          </cell>
        </row>
        <row r="39">
          <cell r="B39">
            <v>236</v>
          </cell>
          <cell r="C39" t="str">
            <v>MARTIN</v>
          </cell>
          <cell r="D39" t="str">
            <v>Mathis</v>
          </cell>
          <cell r="E39" t="str">
            <v>BG</v>
          </cell>
          <cell r="F39" t="str">
            <v>Collège de Raucourt</v>
          </cell>
          <cell r="G39" t="str">
            <v>50 m</v>
          </cell>
        </row>
        <row r="40">
          <cell r="B40">
            <v>237</v>
          </cell>
          <cell r="C40" t="str">
            <v>VAGENENDE</v>
          </cell>
          <cell r="D40" t="str">
            <v>Enzo</v>
          </cell>
          <cell r="E40" t="str">
            <v>BG</v>
          </cell>
          <cell r="F40" t="str">
            <v>Collège de Raucourt</v>
          </cell>
          <cell r="G40" t="str">
            <v>50 m</v>
          </cell>
        </row>
        <row r="41">
          <cell r="B41">
            <v>238</v>
          </cell>
          <cell r="C41" t="str">
            <v>DIEUDONNE</v>
          </cell>
          <cell r="D41" t="str">
            <v>NOE</v>
          </cell>
          <cell r="E41" t="str">
            <v>BG</v>
          </cell>
          <cell r="F41" t="str">
            <v>Collège de Raucourt</v>
          </cell>
          <cell r="G41" t="str">
            <v>50 m</v>
          </cell>
        </row>
        <row r="42">
          <cell r="B42">
            <v>239</v>
          </cell>
          <cell r="C42" t="str">
            <v>HUART</v>
          </cell>
          <cell r="D42" t="str">
            <v>MATTHIS</v>
          </cell>
          <cell r="E42" t="str">
            <v>BG</v>
          </cell>
          <cell r="F42" t="str">
            <v>Collège de Raucourt</v>
          </cell>
          <cell r="G42" t="str">
            <v>50 m</v>
          </cell>
        </row>
        <row r="43">
          <cell r="B43">
            <v>240</v>
          </cell>
          <cell r="C43" t="str">
            <v>LEFEBVRE-CORNIBÉ</v>
          </cell>
          <cell r="D43" t="str">
            <v>Maël</v>
          </cell>
          <cell r="E43" t="str">
            <v>BG</v>
          </cell>
          <cell r="F43" t="str">
            <v>Collège de Raucourt</v>
          </cell>
          <cell r="G43" t="str">
            <v>50 m</v>
          </cell>
        </row>
        <row r="44">
          <cell r="B44">
            <v>241</v>
          </cell>
          <cell r="C44" t="str">
            <v>MICHEL</v>
          </cell>
          <cell r="D44" t="str">
            <v>MAXENCE</v>
          </cell>
          <cell r="E44" t="str">
            <v>BG</v>
          </cell>
          <cell r="F44" t="str">
            <v>Collège de Raucourt</v>
          </cell>
          <cell r="G44" t="str">
            <v>1000 m</v>
          </cell>
        </row>
        <row r="45">
          <cell r="B45">
            <v>242</v>
          </cell>
          <cell r="C45" t="str">
            <v>PERCHERON</v>
          </cell>
          <cell r="D45" t="str">
            <v>Alexis</v>
          </cell>
          <cell r="E45" t="str">
            <v>BG</v>
          </cell>
          <cell r="F45" t="str">
            <v>Collège de Raucourt</v>
          </cell>
          <cell r="G45" t="str">
            <v>1000 m</v>
          </cell>
        </row>
        <row r="46">
          <cell r="B46">
            <v>243</v>
          </cell>
          <cell r="C46" t="str">
            <v>POTERLOT</v>
          </cell>
          <cell r="D46" t="str">
            <v>Thibault</v>
          </cell>
          <cell r="E46" t="str">
            <v>BG</v>
          </cell>
          <cell r="F46" t="str">
            <v>Collège de Raucourt</v>
          </cell>
          <cell r="G46" t="str">
            <v>50 m</v>
          </cell>
        </row>
        <row r="47">
          <cell r="B47">
            <v>244</v>
          </cell>
          <cell r="C47" t="str">
            <v>PERCHERON</v>
          </cell>
          <cell r="D47" t="str">
            <v>MARCEAU</v>
          </cell>
          <cell r="E47" t="str">
            <v>BG</v>
          </cell>
          <cell r="F47" t="str">
            <v>Collège de Raucourt</v>
          </cell>
          <cell r="G47" t="str">
            <v>50 m</v>
          </cell>
        </row>
        <row r="48">
          <cell r="B48">
            <v>245</v>
          </cell>
          <cell r="C48" t="str">
            <v>FRANCE</v>
          </cell>
          <cell r="D48" t="str">
            <v>Maxime</v>
          </cell>
          <cell r="E48" t="str">
            <v>BG</v>
          </cell>
          <cell r="F48" t="str">
            <v>Collège de Raucourt</v>
          </cell>
          <cell r="G48" t="str">
            <v>1000 m</v>
          </cell>
        </row>
        <row r="49">
          <cell r="B49">
            <v>246</v>
          </cell>
        </row>
        <row r="50">
          <cell r="B50">
            <v>247</v>
          </cell>
        </row>
        <row r="51">
          <cell r="B51">
            <v>248</v>
          </cell>
          <cell r="C51" t="str">
            <v>RICHARD-MAUPILLIER</v>
          </cell>
          <cell r="D51" t="str">
            <v>Tristan</v>
          </cell>
          <cell r="E51" t="str">
            <v>BG</v>
          </cell>
          <cell r="F51" t="str">
            <v>Collège de Raucourt</v>
          </cell>
          <cell r="G51" t="str">
            <v>50 m</v>
          </cell>
        </row>
        <row r="52">
          <cell r="B52">
            <v>249</v>
          </cell>
          <cell r="C52" t="str">
            <v>PINTEAUX</v>
          </cell>
          <cell r="D52" t="str">
            <v>SACHA</v>
          </cell>
          <cell r="E52" t="str">
            <v>BG</v>
          </cell>
          <cell r="F52" t="str">
            <v>Collège du Blanc Marais</v>
          </cell>
          <cell r="G52" t="str">
            <v>50 m</v>
          </cell>
        </row>
        <row r="53">
          <cell r="B53">
            <v>250</v>
          </cell>
          <cell r="C53" t="str">
            <v>METZ</v>
          </cell>
          <cell r="D53" t="str">
            <v>CLEMENT</v>
          </cell>
          <cell r="E53" t="str">
            <v>BG</v>
          </cell>
          <cell r="F53" t="str">
            <v>Collège du Blanc Marais</v>
          </cell>
          <cell r="G53" t="str">
            <v>50 m</v>
          </cell>
        </row>
        <row r="54">
          <cell r="B54">
            <v>251</v>
          </cell>
          <cell r="C54" t="str">
            <v>PINTEAUX</v>
          </cell>
          <cell r="D54" t="str">
            <v>LEON</v>
          </cell>
          <cell r="E54" t="str">
            <v>BG</v>
          </cell>
          <cell r="F54" t="str">
            <v>Collège du Blanc Marais</v>
          </cell>
          <cell r="G54" t="str">
            <v>50 m</v>
          </cell>
        </row>
        <row r="55">
          <cell r="B55">
            <v>252</v>
          </cell>
          <cell r="C55" t="str">
            <v>VIGIER</v>
          </cell>
          <cell r="D55" t="str">
            <v>REMI</v>
          </cell>
          <cell r="E55" t="str">
            <v>BG</v>
          </cell>
          <cell r="F55" t="str">
            <v>Collège du Blanc Marais</v>
          </cell>
          <cell r="G55" t="str">
            <v>50 haies</v>
          </cell>
        </row>
        <row r="56">
          <cell r="B56">
            <v>253</v>
          </cell>
          <cell r="C56" t="str">
            <v>MAURICE</v>
          </cell>
          <cell r="D56" t="str">
            <v>MARIUS</v>
          </cell>
          <cell r="E56" t="str">
            <v>BG</v>
          </cell>
          <cell r="F56" t="str">
            <v>Collège du Blanc Marais</v>
          </cell>
          <cell r="G56" t="str">
            <v>50 m</v>
          </cell>
        </row>
        <row r="57">
          <cell r="B57">
            <v>254</v>
          </cell>
          <cell r="C57" t="str">
            <v>ENGEL</v>
          </cell>
          <cell r="D57" t="str">
            <v>MAXENCE</v>
          </cell>
          <cell r="E57" t="str">
            <v>BG</v>
          </cell>
          <cell r="F57" t="str">
            <v>Collège du Blanc Marais</v>
          </cell>
          <cell r="G57" t="str">
            <v>50 m</v>
          </cell>
        </row>
        <row r="58">
          <cell r="B58">
            <v>255</v>
          </cell>
        </row>
        <row r="59">
          <cell r="B59">
            <v>256</v>
          </cell>
          <cell r="C59" t="str">
            <v>DE ARAUJO</v>
          </cell>
          <cell r="D59" t="str">
            <v>MARCO</v>
          </cell>
          <cell r="E59" t="str">
            <v>BG</v>
          </cell>
          <cell r="F59" t="str">
            <v>Collège du Val de Meuse</v>
          </cell>
          <cell r="G59" t="str">
            <v>50 m</v>
          </cell>
        </row>
        <row r="60">
          <cell r="B60">
            <v>257</v>
          </cell>
          <cell r="C60" t="str">
            <v>LAURENCIG</v>
          </cell>
          <cell r="D60" t="str">
            <v>Noam</v>
          </cell>
          <cell r="E60" t="str">
            <v>BG</v>
          </cell>
          <cell r="F60" t="str">
            <v>Collège du Val de Meuse</v>
          </cell>
          <cell r="G60" t="str">
            <v>1000 m</v>
          </cell>
        </row>
        <row r="61">
          <cell r="B61">
            <v>258</v>
          </cell>
          <cell r="C61" t="str">
            <v>MORASSI</v>
          </cell>
          <cell r="D61" t="str">
            <v>PIERRE</v>
          </cell>
          <cell r="E61" t="str">
            <v>BG</v>
          </cell>
          <cell r="F61" t="str">
            <v>Collège du Val de Meuse</v>
          </cell>
          <cell r="G61" t="str">
            <v>50 m</v>
          </cell>
        </row>
        <row r="62">
          <cell r="B62">
            <v>259</v>
          </cell>
          <cell r="C62" t="str">
            <v>REMY</v>
          </cell>
          <cell r="D62" t="str">
            <v>Jules</v>
          </cell>
          <cell r="E62" t="str">
            <v>BG</v>
          </cell>
          <cell r="F62" t="str">
            <v>Collège du Val de Meuse</v>
          </cell>
          <cell r="G62" t="str">
            <v>50 m</v>
          </cell>
        </row>
        <row r="63">
          <cell r="B63">
            <v>260</v>
          </cell>
          <cell r="C63" t="str">
            <v>THOUE</v>
          </cell>
          <cell r="D63" t="str">
            <v>Nolan</v>
          </cell>
          <cell r="E63" t="str">
            <v>BG</v>
          </cell>
          <cell r="F63" t="str">
            <v>Collège du Val de Meuse</v>
          </cell>
          <cell r="G63" t="str">
            <v>50 m</v>
          </cell>
        </row>
        <row r="64">
          <cell r="B64">
            <v>261</v>
          </cell>
          <cell r="C64" t="str">
            <v>CORBELLARI</v>
          </cell>
          <cell r="D64" t="str">
            <v>Lubin</v>
          </cell>
          <cell r="E64" t="str">
            <v>BG</v>
          </cell>
          <cell r="F64" t="str">
            <v>Collège Elisabeth de Nassau</v>
          </cell>
          <cell r="G64" t="str">
            <v>50 haies</v>
          </cell>
        </row>
        <row r="65">
          <cell r="B65">
            <v>262</v>
          </cell>
          <cell r="C65" t="str">
            <v>FOURNY</v>
          </cell>
          <cell r="D65" t="str">
            <v>Gaspard</v>
          </cell>
          <cell r="E65" t="str">
            <v>BG</v>
          </cell>
          <cell r="F65" t="str">
            <v>Collège Elisabeth de Nassau</v>
          </cell>
          <cell r="G65" t="str">
            <v>50 haies</v>
          </cell>
        </row>
        <row r="66">
          <cell r="B66">
            <v>263</v>
          </cell>
          <cell r="C66" t="str">
            <v>MEZIANI</v>
          </cell>
          <cell r="D66" t="str">
            <v>Driss</v>
          </cell>
          <cell r="E66" t="str">
            <v>BG</v>
          </cell>
          <cell r="F66" t="str">
            <v>Collège Elisabeth de Nassau</v>
          </cell>
          <cell r="G66" t="str">
            <v>50 haies</v>
          </cell>
        </row>
        <row r="67">
          <cell r="B67">
            <v>264</v>
          </cell>
          <cell r="C67" t="str">
            <v>VAN COPENOLLE</v>
          </cell>
          <cell r="D67" t="str">
            <v>Jules</v>
          </cell>
          <cell r="E67" t="str">
            <v>BG</v>
          </cell>
          <cell r="F67" t="str">
            <v>Collège Elisabeth de Nassau</v>
          </cell>
          <cell r="G67" t="str">
            <v>50 m</v>
          </cell>
        </row>
        <row r="68">
          <cell r="B68">
            <v>265</v>
          </cell>
          <cell r="C68" t="str">
            <v>RACLOT</v>
          </cell>
          <cell r="D68" t="str">
            <v>Charly</v>
          </cell>
          <cell r="E68" t="str">
            <v>BG</v>
          </cell>
          <cell r="F68" t="str">
            <v>Collège Éva Thomé</v>
          </cell>
          <cell r="G68" t="str">
            <v>50 m</v>
          </cell>
        </row>
        <row r="69">
          <cell r="B69">
            <v>266</v>
          </cell>
          <cell r="C69" t="str">
            <v>NEGRINI</v>
          </cell>
          <cell r="D69" t="str">
            <v>Loucas</v>
          </cell>
          <cell r="E69" t="str">
            <v>BG</v>
          </cell>
          <cell r="F69" t="str">
            <v>Collège Éva Thomé</v>
          </cell>
          <cell r="G69" t="str">
            <v>50 m</v>
          </cell>
        </row>
        <row r="70">
          <cell r="B70">
            <v>267</v>
          </cell>
        </row>
        <row r="71">
          <cell r="B71">
            <v>268</v>
          </cell>
        </row>
        <row r="72">
          <cell r="B72">
            <v>269</v>
          </cell>
          <cell r="C72" t="str">
            <v>DEBRENNE</v>
          </cell>
          <cell r="D72" t="str">
            <v>Romain</v>
          </cell>
          <cell r="E72" t="str">
            <v>BG</v>
          </cell>
          <cell r="F72" t="str">
            <v>Collège Éva Thomé</v>
          </cell>
          <cell r="G72" t="str">
            <v>1000 m</v>
          </cell>
        </row>
        <row r="73">
          <cell r="B73">
            <v>270</v>
          </cell>
          <cell r="C73" t="str">
            <v>PETIT</v>
          </cell>
          <cell r="D73" t="str">
            <v>Flavien</v>
          </cell>
          <cell r="E73" t="str">
            <v>BG</v>
          </cell>
          <cell r="F73" t="str">
            <v>Collège Éva Thomé</v>
          </cell>
          <cell r="G73" t="str">
            <v>50 m</v>
          </cell>
        </row>
        <row r="74">
          <cell r="B74">
            <v>271</v>
          </cell>
          <cell r="C74" t="str">
            <v>SCHEUER</v>
          </cell>
          <cell r="D74" t="str">
            <v>Augustin</v>
          </cell>
          <cell r="E74" t="str">
            <v>BG</v>
          </cell>
          <cell r="F74" t="str">
            <v>Collège Éva Thomé</v>
          </cell>
          <cell r="G74" t="str">
            <v>50 m</v>
          </cell>
        </row>
        <row r="75">
          <cell r="B75">
            <v>272</v>
          </cell>
          <cell r="C75" t="str">
            <v>BONTE</v>
          </cell>
          <cell r="D75" t="str">
            <v>Melvyne</v>
          </cell>
          <cell r="E75" t="str">
            <v>BG</v>
          </cell>
          <cell r="F75" t="str">
            <v>Collège Éva Thomé</v>
          </cell>
          <cell r="G75" t="str">
            <v>50 m</v>
          </cell>
        </row>
        <row r="76">
          <cell r="B76">
            <v>273</v>
          </cell>
          <cell r="C76" t="str">
            <v>DEBRENNE</v>
          </cell>
          <cell r="D76" t="str">
            <v>Matéo</v>
          </cell>
          <cell r="E76" t="str">
            <v>BG</v>
          </cell>
          <cell r="F76" t="str">
            <v>Collège Éva Thomé</v>
          </cell>
          <cell r="G76" t="str">
            <v>50 m</v>
          </cell>
        </row>
        <row r="77">
          <cell r="B77">
            <v>274</v>
          </cell>
          <cell r="C77" t="str">
            <v>MELCHIOR</v>
          </cell>
          <cell r="D77" t="str">
            <v>Alix</v>
          </cell>
          <cell r="E77" t="str">
            <v>BG</v>
          </cell>
          <cell r="F77" t="str">
            <v>Collège Éva Thomé</v>
          </cell>
          <cell r="G77" t="str">
            <v>50 m</v>
          </cell>
        </row>
        <row r="78">
          <cell r="B78">
            <v>275</v>
          </cell>
          <cell r="C78" t="str">
            <v>COGNIARD</v>
          </cell>
          <cell r="D78" t="str">
            <v>Robin</v>
          </cell>
          <cell r="E78" t="str">
            <v>BG</v>
          </cell>
          <cell r="F78" t="str">
            <v>Collège Éva Thomé</v>
          </cell>
          <cell r="G78" t="str">
            <v>50 m</v>
          </cell>
        </row>
        <row r="79">
          <cell r="B79">
            <v>276</v>
          </cell>
          <cell r="C79" t="str">
            <v>CHAMPION</v>
          </cell>
          <cell r="D79" t="str">
            <v>Pierre</v>
          </cell>
          <cell r="E79" t="str">
            <v>BG</v>
          </cell>
          <cell r="F79" t="str">
            <v>Collège Éva Thomé</v>
          </cell>
          <cell r="G79" t="str">
            <v>50 m</v>
          </cell>
        </row>
        <row r="80">
          <cell r="B80">
            <v>277</v>
          </cell>
          <cell r="C80" t="str">
            <v>PICARD</v>
          </cell>
          <cell r="D80" t="str">
            <v>Kenzo</v>
          </cell>
          <cell r="E80" t="str">
            <v>BG</v>
          </cell>
          <cell r="F80" t="str">
            <v>Collège Éva Thomé</v>
          </cell>
          <cell r="G80" t="str">
            <v>50 m</v>
          </cell>
        </row>
        <row r="81">
          <cell r="B81">
            <v>278</v>
          </cell>
          <cell r="C81" t="str">
            <v>TOURI</v>
          </cell>
          <cell r="D81" t="str">
            <v>YASSINE</v>
          </cell>
          <cell r="E81" t="str">
            <v>BG</v>
          </cell>
          <cell r="F81" t="str">
            <v>Collège Fred Scamaroni</v>
          </cell>
          <cell r="G81" t="str">
            <v>50 m</v>
          </cell>
        </row>
        <row r="82">
          <cell r="B82">
            <v>279</v>
          </cell>
        </row>
        <row r="83">
          <cell r="B83">
            <v>280</v>
          </cell>
          <cell r="C83" t="str">
            <v>BERTEMES</v>
          </cell>
          <cell r="D83" t="str">
            <v>ANTOINE</v>
          </cell>
          <cell r="E83" t="str">
            <v>BG</v>
          </cell>
          <cell r="F83" t="str">
            <v>Collège Fred Scamaroni</v>
          </cell>
          <cell r="G83" t="str">
            <v>50 m</v>
          </cell>
        </row>
        <row r="84">
          <cell r="B84">
            <v>281</v>
          </cell>
          <cell r="C84" t="str">
            <v>ONDIGUI</v>
          </cell>
          <cell r="D84" t="str">
            <v>JOSEPH</v>
          </cell>
          <cell r="E84" t="str">
            <v>BG</v>
          </cell>
          <cell r="F84" t="str">
            <v>Collège George Sand</v>
          </cell>
          <cell r="G84" t="str">
            <v>50 m</v>
          </cell>
        </row>
        <row r="85">
          <cell r="B85">
            <v>282</v>
          </cell>
          <cell r="C85" t="str">
            <v>PAULUS</v>
          </cell>
          <cell r="D85" t="str">
            <v>ANTOINE</v>
          </cell>
          <cell r="E85" t="str">
            <v>BG</v>
          </cell>
          <cell r="F85" t="str">
            <v>Collège George Sand</v>
          </cell>
          <cell r="G85" t="str">
            <v>50 m</v>
          </cell>
        </row>
        <row r="86">
          <cell r="B86">
            <v>283</v>
          </cell>
          <cell r="C86" t="str">
            <v>LATAOUI</v>
          </cell>
          <cell r="D86" t="str">
            <v>Ati</v>
          </cell>
          <cell r="E86" t="str">
            <v>BG</v>
          </cell>
          <cell r="F86" t="str">
            <v>Collège Jean de La Fontaine</v>
          </cell>
          <cell r="G86" t="str">
            <v>50 m</v>
          </cell>
        </row>
        <row r="87">
          <cell r="B87">
            <v>284</v>
          </cell>
          <cell r="C87" t="str">
            <v>DARDENNE</v>
          </cell>
          <cell r="D87" t="str">
            <v>NOE</v>
          </cell>
          <cell r="E87" t="str">
            <v>BG</v>
          </cell>
          <cell r="F87" t="str">
            <v>Collège Jean de La Fontaine</v>
          </cell>
          <cell r="G87" t="str">
            <v>1000 m</v>
          </cell>
        </row>
        <row r="88">
          <cell r="B88">
            <v>285</v>
          </cell>
          <cell r="C88" t="str">
            <v>BENSAAD</v>
          </cell>
          <cell r="D88" t="str">
            <v>Amine</v>
          </cell>
          <cell r="E88" t="str">
            <v>BG</v>
          </cell>
          <cell r="F88" t="str">
            <v>Collège Jean Macé</v>
          </cell>
          <cell r="G88" t="str">
            <v>1000 m</v>
          </cell>
        </row>
        <row r="89">
          <cell r="B89">
            <v>286</v>
          </cell>
          <cell r="C89" t="str">
            <v>DUPUIS PELLERIN</v>
          </cell>
          <cell r="D89" t="str">
            <v>Oscar</v>
          </cell>
          <cell r="E89" t="str">
            <v>BG</v>
          </cell>
          <cell r="F89" t="str">
            <v>Collège Jean Macé</v>
          </cell>
          <cell r="G89" t="str">
            <v>1000 m</v>
          </cell>
        </row>
        <row r="90">
          <cell r="B90">
            <v>287</v>
          </cell>
          <cell r="C90" t="str">
            <v>KOAL</v>
          </cell>
          <cell r="D90" t="str">
            <v>Amhed</v>
          </cell>
          <cell r="E90" t="str">
            <v>BG</v>
          </cell>
          <cell r="F90" t="str">
            <v>Collège Jean Macé</v>
          </cell>
          <cell r="G90" t="str">
            <v>50 m</v>
          </cell>
        </row>
        <row r="91">
          <cell r="B91">
            <v>288</v>
          </cell>
          <cell r="C91" t="str">
            <v>DOCHE</v>
          </cell>
          <cell r="D91" t="str">
            <v>Angel</v>
          </cell>
          <cell r="E91" t="str">
            <v>BG</v>
          </cell>
          <cell r="F91" t="str">
            <v>Collège Jean Macé</v>
          </cell>
          <cell r="G91" t="str">
            <v>50 m</v>
          </cell>
        </row>
        <row r="92">
          <cell r="B92">
            <v>289</v>
          </cell>
          <cell r="C92" t="str">
            <v>CAMARA</v>
          </cell>
          <cell r="D92" t="str">
            <v>Clément</v>
          </cell>
          <cell r="E92" t="str">
            <v>BG</v>
          </cell>
          <cell r="F92" t="str">
            <v>Collège Jean Macé</v>
          </cell>
          <cell r="G92" t="str">
            <v>50 m</v>
          </cell>
        </row>
        <row r="93">
          <cell r="B93">
            <v>290</v>
          </cell>
          <cell r="C93" t="str">
            <v>GEORGET</v>
          </cell>
          <cell r="D93" t="str">
            <v>Yanis</v>
          </cell>
          <cell r="E93" t="str">
            <v>BG</v>
          </cell>
          <cell r="F93" t="str">
            <v>Collège Jean Macé</v>
          </cell>
          <cell r="G93" t="str">
            <v>50 m</v>
          </cell>
        </row>
        <row r="94">
          <cell r="B94">
            <v>291</v>
          </cell>
          <cell r="C94" t="str">
            <v>KOSTYUNIN</v>
          </cell>
          <cell r="D94" t="str">
            <v>David</v>
          </cell>
          <cell r="E94" t="str">
            <v>BG</v>
          </cell>
          <cell r="F94" t="str">
            <v>Collège Jean Macé</v>
          </cell>
          <cell r="G94" t="str">
            <v>50 m</v>
          </cell>
        </row>
        <row r="95">
          <cell r="B95">
            <v>292</v>
          </cell>
          <cell r="C95" t="str">
            <v>LAVIALLE</v>
          </cell>
          <cell r="D95" t="str">
            <v>Léo</v>
          </cell>
          <cell r="E95" t="str">
            <v>BG</v>
          </cell>
          <cell r="F95" t="str">
            <v>Collège Jules Ferry</v>
          </cell>
          <cell r="G95" t="str">
            <v>50 m</v>
          </cell>
        </row>
        <row r="96">
          <cell r="B96">
            <v>293</v>
          </cell>
          <cell r="C96" t="str">
            <v>KLICKI ANSIAUX</v>
          </cell>
          <cell r="D96" t="str">
            <v>Gabin</v>
          </cell>
          <cell r="E96" t="str">
            <v>BG</v>
          </cell>
          <cell r="F96" t="str">
            <v>Collège Jules Ferry</v>
          </cell>
          <cell r="G96" t="str">
            <v>1000 m</v>
          </cell>
        </row>
        <row r="97">
          <cell r="B97">
            <v>294</v>
          </cell>
          <cell r="C97" t="str">
            <v>LOBRY</v>
          </cell>
          <cell r="D97" t="str">
            <v>Merick</v>
          </cell>
          <cell r="E97" t="str">
            <v>BG</v>
          </cell>
          <cell r="F97" t="str">
            <v>Collège Jules Ferry</v>
          </cell>
          <cell r="G97" t="str">
            <v>50 m</v>
          </cell>
        </row>
        <row r="98">
          <cell r="B98">
            <v>295</v>
          </cell>
          <cell r="C98" t="str">
            <v>JAMAIN</v>
          </cell>
          <cell r="D98" t="str">
            <v>Mathis</v>
          </cell>
          <cell r="E98" t="str">
            <v>BG</v>
          </cell>
          <cell r="F98" t="str">
            <v>Collège Jules Leroux</v>
          </cell>
          <cell r="G98" t="str">
            <v>50 haies</v>
          </cell>
        </row>
        <row r="99">
          <cell r="B99">
            <v>296</v>
          </cell>
          <cell r="C99" t="str">
            <v>PAPIAU</v>
          </cell>
          <cell r="D99" t="str">
            <v>Clément</v>
          </cell>
          <cell r="E99" t="str">
            <v>BG</v>
          </cell>
          <cell r="F99" t="str">
            <v>Collège Jules Leroux</v>
          </cell>
          <cell r="G99" t="str">
            <v>50 haies</v>
          </cell>
        </row>
        <row r="100">
          <cell r="B100">
            <v>297</v>
          </cell>
          <cell r="C100" t="str">
            <v>MAÏZI</v>
          </cell>
          <cell r="D100" t="str">
            <v>Zakariya</v>
          </cell>
          <cell r="E100" t="str">
            <v>BG</v>
          </cell>
          <cell r="F100" t="str">
            <v>Collège le Lac</v>
          </cell>
          <cell r="G100" t="str">
            <v>50 m</v>
          </cell>
        </row>
        <row r="101">
          <cell r="B101">
            <v>298</v>
          </cell>
          <cell r="C101" t="str">
            <v>LEROUGE</v>
          </cell>
          <cell r="D101" t="str">
            <v>Diego</v>
          </cell>
          <cell r="E101" t="str">
            <v>BG</v>
          </cell>
          <cell r="F101" t="str">
            <v>Collège le Lac</v>
          </cell>
          <cell r="G101" t="str">
            <v>50 m</v>
          </cell>
        </row>
        <row r="102">
          <cell r="B102">
            <v>299</v>
          </cell>
          <cell r="C102" t="str">
            <v>LEPPS</v>
          </cell>
          <cell r="D102" t="str">
            <v>Clément</v>
          </cell>
          <cell r="E102" t="str">
            <v>BG</v>
          </cell>
          <cell r="F102" t="str">
            <v>Collège le Lac</v>
          </cell>
          <cell r="G102" t="str">
            <v>50 m</v>
          </cell>
        </row>
        <row r="103">
          <cell r="B103">
            <v>300</v>
          </cell>
          <cell r="C103" t="str">
            <v>SAIDI</v>
          </cell>
          <cell r="D103" t="str">
            <v>Nathan</v>
          </cell>
          <cell r="E103" t="str">
            <v>BG</v>
          </cell>
          <cell r="F103" t="str">
            <v>Collège le Lac</v>
          </cell>
          <cell r="G103" t="str">
            <v>1000 m</v>
          </cell>
        </row>
        <row r="104">
          <cell r="B104">
            <v>301</v>
          </cell>
          <cell r="C104" t="str">
            <v>BENYAHIA</v>
          </cell>
          <cell r="D104" t="str">
            <v>FAHIM</v>
          </cell>
          <cell r="E104" t="str">
            <v>BG</v>
          </cell>
          <cell r="F104" t="str">
            <v>Collège Léo Lagrange</v>
          </cell>
          <cell r="G104" t="str">
            <v>50 m</v>
          </cell>
        </row>
        <row r="105">
          <cell r="B105">
            <v>302</v>
          </cell>
          <cell r="C105" t="str">
            <v>BIANA</v>
          </cell>
          <cell r="D105" t="str">
            <v>Westo</v>
          </cell>
          <cell r="E105" t="str">
            <v>BG</v>
          </cell>
          <cell r="F105" t="str">
            <v>Collège Léo Lagrange</v>
          </cell>
          <cell r="G105" t="str">
            <v>50 haies</v>
          </cell>
        </row>
        <row r="106">
          <cell r="B106">
            <v>303</v>
          </cell>
          <cell r="C106" t="str">
            <v>JOHAN</v>
          </cell>
          <cell r="D106" t="str">
            <v>Georges</v>
          </cell>
          <cell r="E106" t="str">
            <v>BG</v>
          </cell>
          <cell r="F106" t="str">
            <v>Collège Léo Lagrange</v>
          </cell>
          <cell r="G106" t="str">
            <v>50 haies</v>
          </cell>
        </row>
        <row r="107">
          <cell r="B107">
            <v>304</v>
          </cell>
          <cell r="C107" t="str">
            <v>ZEGHDANE</v>
          </cell>
          <cell r="D107" t="str">
            <v>Ilyan</v>
          </cell>
          <cell r="E107" t="str">
            <v>BG</v>
          </cell>
          <cell r="F107" t="str">
            <v>Collège Léo Lagrange</v>
          </cell>
          <cell r="G107" t="str">
            <v>50 haies</v>
          </cell>
        </row>
        <row r="108">
          <cell r="B108">
            <v>305</v>
          </cell>
          <cell r="C108" t="str">
            <v>SLIMANI</v>
          </cell>
          <cell r="D108" t="str">
            <v>Aylan</v>
          </cell>
          <cell r="E108" t="str">
            <v>BG</v>
          </cell>
          <cell r="F108" t="str">
            <v>Collège Léo Lagrange</v>
          </cell>
          <cell r="G108" t="str">
            <v>50 m</v>
          </cell>
        </row>
        <row r="109">
          <cell r="B109">
            <v>306</v>
          </cell>
          <cell r="C109" t="str">
            <v>KHADHRANI</v>
          </cell>
          <cell r="D109" t="str">
            <v>JIBRIL</v>
          </cell>
          <cell r="E109" t="str">
            <v>BG</v>
          </cell>
          <cell r="F109" t="str">
            <v>Collège Léo Lagrange</v>
          </cell>
          <cell r="G109" t="str">
            <v>50 m</v>
          </cell>
        </row>
        <row r="110">
          <cell r="B110">
            <v>307</v>
          </cell>
          <cell r="C110" t="str">
            <v>EL KALOUI</v>
          </cell>
          <cell r="D110" t="str">
            <v>MOHAMED</v>
          </cell>
          <cell r="E110" t="str">
            <v>BG</v>
          </cell>
          <cell r="F110" t="str">
            <v>Collège Léo Lagrange</v>
          </cell>
          <cell r="G110" t="str">
            <v>50 m</v>
          </cell>
        </row>
        <row r="111">
          <cell r="B111">
            <v>308</v>
          </cell>
          <cell r="C111" t="str">
            <v>MARCOUX</v>
          </cell>
          <cell r="D111" t="str">
            <v>Medine</v>
          </cell>
          <cell r="E111" t="str">
            <v>BG</v>
          </cell>
          <cell r="F111" t="str">
            <v>Collège Léo Lagrange</v>
          </cell>
          <cell r="G111" t="str">
            <v>50 m</v>
          </cell>
        </row>
        <row r="112">
          <cell r="B112">
            <v>309</v>
          </cell>
          <cell r="C112" t="str">
            <v>ARROUF</v>
          </cell>
          <cell r="D112" t="str">
            <v>Kais</v>
          </cell>
          <cell r="E112" t="str">
            <v>BG</v>
          </cell>
          <cell r="F112" t="str">
            <v>Collège les Aurains</v>
          </cell>
          <cell r="G112" t="str">
            <v>50 m</v>
          </cell>
        </row>
        <row r="113">
          <cell r="B113">
            <v>310</v>
          </cell>
        </row>
        <row r="114">
          <cell r="B114">
            <v>311</v>
          </cell>
          <cell r="C114" t="str">
            <v>SACREZ</v>
          </cell>
          <cell r="D114" t="str">
            <v>Sheridan</v>
          </cell>
          <cell r="E114" t="str">
            <v>BG</v>
          </cell>
          <cell r="F114" t="str">
            <v>Collège les Aurains</v>
          </cell>
          <cell r="G114" t="str">
            <v>50 m</v>
          </cell>
        </row>
        <row r="115">
          <cell r="B115">
            <v>312</v>
          </cell>
          <cell r="C115" t="str">
            <v>IBERT</v>
          </cell>
          <cell r="D115" t="str">
            <v>JORIS</v>
          </cell>
          <cell r="E115" t="str">
            <v>BG</v>
          </cell>
          <cell r="F115" t="str">
            <v>Collège les Deux Vallées</v>
          </cell>
          <cell r="G115" t="str">
            <v>50 m</v>
          </cell>
        </row>
        <row r="116">
          <cell r="B116">
            <v>313</v>
          </cell>
          <cell r="C116" t="str">
            <v>CREPIN</v>
          </cell>
          <cell r="D116" t="str">
            <v>DYLAN</v>
          </cell>
          <cell r="E116" t="str">
            <v>BG</v>
          </cell>
          <cell r="F116" t="str">
            <v>Collège les Deux Vallées</v>
          </cell>
          <cell r="G116" t="str">
            <v>1000 m</v>
          </cell>
        </row>
        <row r="117">
          <cell r="B117">
            <v>314</v>
          </cell>
          <cell r="C117" t="str">
            <v>BOUILLEAUX</v>
          </cell>
          <cell r="D117" t="str">
            <v>Kenny</v>
          </cell>
          <cell r="E117" t="str">
            <v>BG</v>
          </cell>
          <cell r="F117" t="str">
            <v>Collège les Deux Vallées</v>
          </cell>
          <cell r="G117" t="str">
            <v>1000 m</v>
          </cell>
        </row>
        <row r="118">
          <cell r="B118">
            <v>315</v>
          </cell>
          <cell r="C118" t="str">
            <v>GOLINVAL</v>
          </cell>
          <cell r="D118" t="str">
            <v>Léo</v>
          </cell>
          <cell r="E118" t="str">
            <v>BG</v>
          </cell>
          <cell r="F118" t="str">
            <v>Collège les Deux Vallées</v>
          </cell>
          <cell r="G118" t="str">
            <v>1000 m</v>
          </cell>
        </row>
        <row r="119">
          <cell r="B119">
            <v>316</v>
          </cell>
          <cell r="C119" t="str">
            <v>BEAUPERE</v>
          </cell>
          <cell r="D119" t="str">
            <v>ENZO</v>
          </cell>
          <cell r="E119" t="str">
            <v>BG</v>
          </cell>
          <cell r="F119" t="str">
            <v>Collège les Deux Vallées</v>
          </cell>
          <cell r="G119" t="str">
            <v>50 m</v>
          </cell>
        </row>
        <row r="120">
          <cell r="B120">
            <v>317</v>
          </cell>
          <cell r="C120" t="str">
            <v>MARIAU</v>
          </cell>
          <cell r="D120" t="str">
            <v>Léo</v>
          </cell>
          <cell r="E120" t="str">
            <v>BG</v>
          </cell>
          <cell r="F120" t="str">
            <v>Collège Mabillon</v>
          </cell>
          <cell r="G120" t="str">
            <v>50 m</v>
          </cell>
        </row>
        <row r="121">
          <cell r="B121">
            <v>318</v>
          </cell>
          <cell r="C121" t="str">
            <v>DEMISSY</v>
          </cell>
          <cell r="D121" t="str">
            <v>Jules</v>
          </cell>
          <cell r="E121" t="str">
            <v>BG</v>
          </cell>
          <cell r="F121" t="str">
            <v>Collège Marie-Hélène Cardot</v>
          </cell>
          <cell r="G121" t="str">
            <v>1000 m</v>
          </cell>
        </row>
        <row r="122">
          <cell r="B122">
            <v>319</v>
          </cell>
          <cell r="C122" t="str">
            <v>GUILLEMIN</v>
          </cell>
          <cell r="D122" t="str">
            <v>Ange</v>
          </cell>
          <cell r="E122" t="str">
            <v>BG</v>
          </cell>
          <cell r="F122" t="str">
            <v>Collège Marie-Hélène Cardot</v>
          </cell>
          <cell r="G122" t="str">
            <v>1000 m</v>
          </cell>
        </row>
        <row r="123">
          <cell r="B123">
            <v>320</v>
          </cell>
          <cell r="C123" t="str">
            <v>MAQUART</v>
          </cell>
          <cell r="D123" t="str">
            <v>Martial</v>
          </cell>
          <cell r="E123" t="str">
            <v>BG</v>
          </cell>
          <cell r="F123" t="str">
            <v>Collège Marie-Hélène Cardot</v>
          </cell>
          <cell r="G123" t="str">
            <v>50 m</v>
          </cell>
        </row>
        <row r="124">
          <cell r="B124">
            <v>321</v>
          </cell>
          <cell r="C124" t="str">
            <v>MONTAILLER</v>
          </cell>
          <cell r="D124" t="str">
            <v>Maël</v>
          </cell>
          <cell r="E124" t="str">
            <v>BG</v>
          </cell>
          <cell r="F124" t="str">
            <v>Collège Marie-Hélène Cardot</v>
          </cell>
          <cell r="G124" t="str">
            <v>50 m</v>
          </cell>
        </row>
        <row r="125">
          <cell r="B125">
            <v>322</v>
          </cell>
          <cell r="C125" t="str">
            <v>MÉRIEUX</v>
          </cell>
          <cell r="D125" t="str">
            <v>Mathys</v>
          </cell>
          <cell r="E125" t="str">
            <v>BG</v>
          </cell>
          <cell r="F125" t="str">
            <v>Collège multisite Asfeld-Chateau Porcien</v>
          </cell>
          <cell r="G125" t="str">
            <v>50 m</v>
          </cell>
        </row>
        <row r="126">
          <cell r="B126">
            <v>323</v>
          </cell>
          <cell r="C126" t="str">
            <v>LIORÉ</v>
          </cell>
          <cell r="D126" t="str">
            <v>Simon</v>
          </cell>
          <cell r="E126" t="str">
            <v>BG</v>
          </cell>
          <cell r="F126" t="str">
            <v>Collège multisite Asfeld-Chateau Porcien</v>
          </cell>
          <cell r="G126" t="str">
            <v>50 m</v>
          </cell>
        </row>
        <row r="127">
          <cell r="B127">
            <v>324</v>
          </cell>
          <cell r="C127" t="str">
            <v>JOVY SMITH</v>
          </cell>
          <cell r="D127" t="str">
            <v>Tyméo</v>
          </cell>
          <cell r="E127" t="str">
            <v>BG</v>
          </cell>
          <cell r="F127" t="str">
            <v>Collège multisite Asfeld-Chateau Porcien</v>
          </cell>
          <cell r="G127" t="str">
            <v>50 m</v>
          </cell>
        </row>
        <row r="128">
          <cell r="B128">
            <v>325</v>
          </cell>
          <cell r="C128" t="str">
            <v>TRÉZEUX</v>
          </cell>
          <cell r="D128" t="str">
            <v>Jules</v>
          </cell>
          <cell r="E128" t="str">
            <v>BG</v>
          </cell>
          <cell r="F128" t="str">
            <v>Collège multisite Asfeld-Chateau Porcien</v>
          </cell>
          <cell r="G128" t="str">
            <v>50 m</v>
          </cell>
        </row>
        <row r="129">
          <cell r="B129">
            <v>326</v>
          </cell>
        </row>
        <row r="130">
          <cell r="B130">
            <v>327</v>
          </cell>
        </row>
        <row r="131">
          <cell r="B131">
            <v>328</v>
          </cell>
        </row>
        <row r="132">
          <cell r="B132">
            <v>329</v>
          </cell>
          <cell r="C132" t="str">
            <v>BOUILLOT-LAROCK</v>
          </cell>
          <cell r="D132" t="str">
            <v>Arthur</v>
          </cell>
          <cell r="E132" t="str">
            <v>BG</v>
          </cell>
          <cell r="F132" t="str">
            <v>Collège Notre Dame</v>
          </cell>
          <cell r="G132" t="str">
            <v>50 m</v>
          </cell>
        </row>
        <row r="133">
          <cell r="B133">
            <v>330</v>
          </cell>
          <cell r="C133" t="str">
            <v>ANDRY</v>
          </cell>
          <cell r="D133" t="str">
            <v>Raphaël</v>
          </cell>
          <cell r="E133" t="str">
            <v>BG</v>
          </cell>
          <cell r="F133" t="str">
            <v>Collège Notre Dame</v>
          </cell>
          <cell r="G133" t="str">
            <v>50 m</v>
          </cell>
        </row>
        <row r="134">
          <cell r="B134">
            <v>331</v>
          </cell>
          <cell r="C134" t="str">
            <v>SALOMON</v>
          </cell>
          <cell r="D134" t="str">
            <v>Maël</v>
          </cell>
          <cell r="E134" t="str">
            <v>BG</v>
          </cell>
          <cell r="F134" t="str">
            <v>Collège Notre Dame</v>
          </cell>
          <cell r="G134" t="str">
            <v>50 m</v>
          </cell>
        </row>
        <row r="135">
          <cell r="B135">
            <v>332</v>
          </cell>
          <cell r="C135" t="str">
            <v>PIERRET HUREAUX</v>
          </cell>
          <cell r="D135" t="str">
            <v>César</v>
          </cell>
          <cell r="E135" t="str">
            <v>BG</v>
          </cell>
          <cell r="F135" t="str">
            <v>Collège Notre Dame</v>
          </cell>
          <cell r="G135" t="str">
            <v>50 m</v>
          </cell>
        </row>
        <row r="136">
          <cell r="B136">
            <v>333</v>
          </cell>
          <cell r="C136" t="str">
            <v>DIELS</v>
          </cell>
          <cell r="D136" t="str">
            <v>Zadig</v>
          </cell>
          <cell r="E136" t="str">
            <v>BG</v>
          </cell>
          <cell r="F136" t="str">
            <v>Collège Notre Dame</v>
          </cell>
          <cell r="G136" t="str">
            <v>50 m</v>
          </cell>
        </row>
        <row r="137">
          <cell r="B137">
            <v>334</v>
          </cell>
          <cell r="C137" t="str">
            <v>PALERMO</v>
          </cell>
          <cell r="D137" t="str">
            <v>Nino</v>
          </cell>
          <cell r="E137" t="str">
            <v>BG</v>
          </cell>
          <cell r="F137" t="str">
            <v>Collège Notre Dame</v>
          </cell>
          <cell r="G137" t="str">
            <v>50 m</v>
          </cell>
        </row>
        <row r="138">
          <cell r="B138">
            <v>335</v>
          </cell>
        </row>
        <row r="139">
          <cell r="B139">
            <v>336</v>
          </cell>
          <cell r="C139" t="str">
            <v>CHABOTIER</v>
          </cell>
          <cell r="D139" t="str">
            <v>Noé</v>
          </cell>
          <cell r="E139" t="str">
            <v>BG</v>
          </cell>
          <cell r="F139" t="str">
            <v>Collège Rouget-de-Lisle</v>
          </cell>
          <cell r="G139" t="str">
            <v>50 m</v>
          </cell>
        </row>
        <row r="140">
          <cell r="B140">
            <v>337</v>
          </cell>
          <cell r="C140" t="str">
            <v>VAUCHAMPS</v>
          </cell>
          <cell r="D140" t="str">
            <v>Devon</v>
          </cell>
          <cell r="E140" t="str">
            <v>BG</v>
          </cell>
          <cell r="F140" t="str">
            <v>Collège Saint-Jean-Baptiste de La Salle</v>
          </cell>
          <cell r="G140" t="str">
            <v>50 m</v>
          </cell>
        </row>
        <row r="141">
          <cell r="B141">
            <v>338</v>
          </cell>
          <cell r="C141" t="str">
            <v>MILLOT</v>
          </cell>
          <cell r="D141" t="str">
            <v>Elliot</v>
          </cell>
          <cell r="E141" t="str">
            <v>BG</v>
          </cell>
          <cell r="F141" t="str">
            <v>Collège Saint-Jean-Baptiste de La Salle</v>
          </cell>
          <cell r="G141" t="str">
            <v>1000 m</v>
          </cell>
        </row>
        <row r="142">
          <cell r="B142">
            <v>339</v>
          </cell>
          <cell r="C142" t="str">
            <v>COQUELET</v>
          </cell>
          <cell r="D142" t="str">
            <v>ARTHUR</v>
          </cell>
          <cell r="E142" t="str">
            <v>BG</v>
          </cell>
          <cell r="F142" t="str">
            <v>Collège Saint-Jean-Baptiste de La Salle</v>
          </cell>
          <cell r="G142" t="str">
            <v>50 haies</v>
          </cell>
        </row>
        <row r="143">
          <cell r="B143">
            <v>340</v>
          </cell>
        </row>
        <row r="144">
          <cell r="B144">
            <v>341</v>
          </cell>
          <cell r="G144" t="str">
            <v>50 m</v>
          </cell>
        </row>
        <row r="145">
          <cell r="B145">
            <v>342</v>
          </cell>
          <cell r="C145" t="str">
            <v>ROUDAUT</v>
          </cell>
          <cell r="D145" t="str">
            <v>Victor</v>
          </cell>
          <cell r="E145" t="str">
            <v>BG</v>
          </cell>
          <cell r="F145" t="str">
            <v>Collège Saint-Jean-Baptiste de La Salle</v>
          </cell>
          <cell r="G145" t="str">
            <v>50 m</v>
          </cell>
        </row>
        <row r="146">
          <cell r="B146">
            <v>343</v>
          </cell>
          <cell r="C146" t="str">
            <v>DANGIN</v>
          </cell>
          <cell r="D146" t="str">
            <v>MATYS</v>
          </cell>
          <cell r="E146" t="str">
            <v>BG</v>
          </cell>
          <cell r="F146" t="str">
            <v>Collège Salengro</v>
          </cell>
          <cell r="G146" t="str">
            <v>50 m</v>
          </cell>
        </row>
        <row r="147">
          <cell r="B147">
            <v>344</v>
          </cell>
          <cell r="C147" t="str">
            <v>MOUTANA</v>
          </cell>
          <cell r="D147" t="str">
            <v>KEVIN</v>
          </cell>
          <cell r="E147" t="str">
            <v>BG</v>
          </cell>
          <cell r="F147" t="str">
            <v>Collège Salengro</v>
          </cell>
          <cell r="G147" t="str">
            <v>50 m</v>
          </cell>
        </row>
        <row r="148">
          <cell r="B148">
            <v>345</v>
          </cell>
          <cell r="C148" t="str">
            <v>PIERARD</v>
          </cell>
          <cell r="D148" t="str">
            <v>Ylan</v>
          </cell>
          <cell r="E148" t="str">
            <v>BG</v>
          </cell>
          <cell r="F148" t="str">
            <v>Collège Salengro</v>
          </cell>
          <cell r="G148" t="str">
            <v>50 m</v>
          </cell>
        </row>
        <row r="149">
          <cell r="B149">
            <v>346</v>
          </cell>
          <cell r="C149" t="str">
            <v>DELACOURT</v>
          </cell>
          <cell r="D149" t="str">
            <v>Mayron</v>
          </cell>
          <cell r="E149" t="str">
            <v>MG</v>
          </cell>
          <cell r="F149" t="str">
            <v>Collège Salengro</v>
          </cell>
          <cell r="G149" t="str">
            <v>50 m</v>
          </cell>
        </row>
        <row r="150">
          <cell r="B150">
            <v>347</v>
          </cell>
        </row>
        <row r="151">
          <cell r="B151">
            <v>348</v>
          </cell>
          <cell r="C151" t="str">
            <v>PETITPAS</v>
          </cell>
          <cell r="D151" t="str">
            <v>Tom</v>
          </cell>
          <cell r="E151" t="str">
            <v>BG</v>
          </cell>
          <cell r="F151" t="str">
            <v>Collège Turenne</v>
          </cell>
          <cell r="G151" t="str">
            <v>1000 m</v>
          </cell>
        </row>
        <row r="152">
          <cell r="B152">
            <v>349</v>
          </cell>
        </row>
        <row r="153">
          <cell r="B153">
            <v>350</v>
          </cell>
          <cell r="C153" t="str">
            <v>TREVET</v>
          </cell>
          <cell r="D153" t="str">
            <v>Aaron</v>
          </cell>
          <cell r="E153" t="str">
            <v>BG</v>
          </cell>
          <cell r="F153" t="str">
            <v>Collège Turenne</v>
          </cell>
          <cell r="G153" t="str">
            <v>1000 m</v>
          </cell>
        </row>
        <row r="154">
          <cell r="B154">
            <v>351</v>
          </cell>
          <cell r="C154" t="str">
            <v>JACQUIET ISIL</v>
          </cell>
          <cell r="D154" t="str">
            <v>Iliyas</v>
          </cell>
          <cell r="E154" t="str">
            <v>BG</v>
          </cell>
          <cell r="F154" t="str">
            <v>Collège Turenne</v>
          </cell>
          <cell r="G154" t="str">
            <v>50 m</v>
          </cell>
        </row>
        <row r="155">
          <cell r="B155">
            <v>352</v>
          </cell>
        </row>
        <row r="156">
          <cell r="B156">
            <v>353</v>
          </cell>
        </row>
        <row r="157">
          <cell r="B157">
            <v>354</v>
          </cell>
          <cell r="C157" t="str">
            <v>LUCAS</v>
          </cell>
          <cell r="D157" t="str">
            <v>Thomas</v>
          </cell>
          <cell r="E157" t="str">
            <v>BG</v>
          </cell>
          <cell r="F157" t="str">
            <v>Collège Turenne</v>
          </cell>
          <cell r="G157" t="str">
            <v>50 m</v>
          </cell>
        </row>
        <row r="158">
          <cell r="B158">
            <v>355</v>
          </cell>
          <cell r="C158" t="str">
            <v>ALTUNEL</v>
          </cell>
          <cell r="D158" t="str">
            <v>Erkancan</v>
          </cell>
          <cell r="E158" t="str">
            <v>BG</v>
          </cell>
          <cell r="F158" t="str">
            <v>Collège Turenne</v>
          </cell>
          <cell r="G158" t="str">
            <v>50 m</v>
          </cell>
        </row>
        <row r="159">
          <cell r="B159">
            <v>356</v>
          </cell>
          <cell r="C159" t="str">
            <v>GAUBERT</v>
          </cell>
          <cell r="D159" t="str">
            <v>Enzo</v>
          </cell>
          <cell r="E159" t="str">
            <v>BG</v>
          </cell>
          <cell r="F159" t="str">
            <v>Collège Vallière</v>
          </cell>
          <cell r="G159" t="str">
            <v>1000 m</v>
          </cell>
        </row>
        <row r="160">
          <cell r="B160">
            <v>357</v>
          </cell>
          <cell r="C160" t="str">
            <v>AÏT CHAOUCHE</v>
          </cell>
          <cell r="D160" t="str">
            <v>Kennan</v>
          </cell>
          <cell r="E160" t="str">
            <v>BG</v>
          </cell>
          <cell r="F160" t="str">
            <v>Collège Vallière</v>
          </cell>
          <cell r="G160" t="str">
            <v>1000 m</v>
          </cell>
        </row>
        <row r="161">
          <cell r="B161">
            <v>358</v>
          </cell>
          <cell r="C161" t="str">
            <v>DORON</v>
          </cell>
          <cell r="D161" t="str">
            <v>Maël</v>
          </cell>
          <cell r="E161" t="str">
            <v>BG</v>
          </cell>
          <cell r="F161" t="str">
            <v>Collège Vallière</v>
          </cell>
          <cell r="G161" t="str">
            <v>1000 m</v>
          </cell>
        </row>
        <row r="162">
          <cell r="B162">
            <v>359</v>
          </cell>
          <cell r="C162" t="str">
            <v>LAGERBE</v>
          </cell>
          <cell r="D162" t="str">
            <v>Hugo</v>
          </cell>
          <cell r="E162" t="str">
            <v>BG</v>
          </cell>
          <cell r="F162" t="str">
            <v>Collège Vallière</v>
          </cell>
          <cell r="G162" t="str">
            <v>1000 m</v>
          </cell>
        </row>
        <row r="163">
          <cell r="B163">
            <v>360</v>
          </cell>
          <cell r="C163" t="str">
            <v>MARTIN</v>
          </cell>
          <cell r="D163" t="str">
            <v>Rémy</v>
          </cell>
          <cell r="E163" t="str">
            <v>BG</v>
          </cell>
          <cell r="F163" t="str">
            <v>Collège Vallière</v>
          </cell>
          <cell r="G163" t="str">
            <v>50 m</v>
          </cell>
        </row>
        <row r="164">
          <cell r="B164">
            <v>361</v>
          </cell>
          <cell r="C164" t="str">
            <v>VAREILLE</v>
          </cell>
          <cell r="D164" t="str">
            <v>Noé</v>
          </cell>
          <cell r="E164" t="str">
            <v>BG</v>
          </cell>
          <cell r="F164" t="str">
            <v>Collège Vallière</v>
          </cell>
          <cell r="G164" t="str">
            <v>1000 m</v>
          </cell>
        </row>
        <row r="165">
          <cell r="B165">
            <v>362</v>
          </cell>
          <cell r="C165" t="str">
            <v>THELIER</v>
          </cell>
          <cell r="D165" t="str">
            <v>Louis</v>
          </cell>
          <cell r="E165" t="str">
            <v>BG</v>
          </cell>
          <cell r="F165" t="str">
            <v>Collège Vallière</v>
          </cell>
          <cell r="G165" t="str">
            <v>50 m</v>
          </cell>
        </row>
        <row r="166">
          <cell r="B166">
            <v>363</v>
          </cell>
        </row>
        <row r="167">
          <cell r="B167">
            <v>364</v>
          </cell>
          <cell r="C167" t="str">
            <v>OUNISSI</v>
          </cell>
          <cell r="D167" t="str">
            <v>Iliam</v>
          </cell>
          <cell r="E167" t="str">
            <v>BG</v>
          </cell>
          <cell r="F167" t="str">
            <v>Collège Vallière</v>
          </cell>
          <cell r="G167" t="str">
            <v>1000 m</v>
          </cell>
        </row>
        <row r="168">
          <cell r="B168">
            <v>365</v>
          </cell>
        </row>
        <row r="169">
          <cell r="B169">
            <v>366</v>
          </cell>
          <cell r="C169" t="str">
            <v>BROCHARD</v>
          </cell>
          <cell r="D169" t="str">
            <v>Tyméo</v>
          </cell>
          <cell r="E169" t="str">
            <v>BG</v>
          </cell>
          <cell r="F169" t="str">
            <v>Collège Vauban</v>
          </cell>
          <cell r="G169" t="str">
            <v>50 m</v>
          </cell>
        </row>
        <row r="170">
          <cell r="B170">
            <v>367</v>
          </cell>
          <cell r="C170" t="str">
            <v>CHOUKRI</v>
          </cell>
          <cell r="D170" t="str">
            <v>Yassir</v>
          </cell>
          <cell r="E170" t="str">
            <v>BG</v>
          </cell>
          <cell r="F170" t="str">
            <v>Collège Vauban</v>
          </cell>
          <cell r="G170" t="str">
            <v>50 m</v>
          </cell>
        </row>
        <row r="171">
          <cell r="B171">
            <v>368</v>
          </cell>
          <cell r="C171" t="str">
            <v>KANDI</v>
          </cell>
          <cell r="D171" t="str">
            <v>LIAM</v>
          </cell>
          <cell r="E171" t="str">
            <v>BG</v>
          </cell>
          <cell r="F171" t="str">
            <v>Collège Vauban</v>
          </cell>
          <cell r="G171" t="str">
            <v>1000 m</v>
          </cell>
        </row>
        <row r="172">
          <cell r="B172">
            <v>369</v>
          </cell>
          <cell r="C172" t="str">
            <v>LOUER</v>
          </cell>
          <cell r="D172" t="str">
            <v>Lucas</v>
          </cell>
          <cell r="E172" t="str">
            <v>BG</v>
          </cell>
          <cell r="F172" t="str">
            <v>Collège Vauban</v>
          </cell>
          <cell r="G172" t="str">
            <v>1000 m</v>
          </cell>
        </row>
        <row r="173">
          <cell r="B173">
            <v>370</v>
          </cell>
        </row>
        <row r="174">
          <cell r="B174">
            <v>371</v>
          </cell>
          <cell r="C174" t="str">
            <v>DARVILLE</v>
          </cell>
          <cell r="D174" t="str">
            <v>Maël</v>
          </cell>
          <cell r="E174" t="str">
            <v>BG</v>
          </cell>
          <cell r="F174" t="str">
            <v>Collège Vauban</v>
          </cell>
          <cell r="G174" t="str">
            <v>50 m</v>
          </cell>
        </row>
        <row r="175">
          <cell r="B175">
            <v>372</v>
          </cell>
          <cell r="C175" t="str">
            <v>PRUD'HOMME</v>
          </cell>
          <cell r="D175" t="str">
            <v>Eva</v>
          </cell>
          <cell r="E175" t="str">
            <v>MF</v>
          </cell>
          <cell r="F175" t="str">
            <v>Collège Jules Leroux</v>
          </cell>
          <cell r="G175" t="str">
            <v>1000 m</v>
          </cell>
        </row>
        <row r="176">
          <cell r="B176">
            <v>373</v>
          </cell>
          <cell r="C176" t="str">
            <v>KANE</v>
          </cell>
          <cell r="D176" t="str">
            <v>SAydou</v>
          </cell>
          <cell r="E176" t="str">
            <v>BG</v>
          </cell>
          <cell r="F176" t="str">
            <v>Collège Salengro</v>
          </cell>
          <cell r="G176" t="str">
            <v>50 m</v>
          </cell>
        </row>
        <row r="177">
          <cell r="B177">
            <v>374</v>
          </cell>
          <cell r="C177" t="str">
            <v>DOUCE</v>
          </cell>
          <cell r="D177" t="str">
            <v>LEO</v>
          </cell>
          <cell r="E177" t="str">
            <v>MG</v>
          </cell>
          <cell r="F177" t="str">
            <v>Collège Arthur Rimbaud</v>
          </cell>
          <cell r="G177" t="str">
            <v>50 haies</v>
          </cell>
        </row>
        <row r="178">
          <cell r="B178">
            <v>375</v>
          </cell>
          <cell r="C178" t="str">
            <v>ABDELMONIM MOSA GHIFARY</v>
          </cell>
          <cell r="D178" t="str">
            <v>TARIG</v>
          </cell>
          <cell r="E178" t="str">
            <v>MG</v>
          </cell>
          <cell r="F178" t="str">
            <v>Collège George Sand</v>
          </cell>
          <cell r="G178" t="str">
            <v>50 m</v>
          </cell>
        </row>
        <row r="179">
          <cell r="B179">
            <v>376</v>
          </cell>
          <cell r="C179" t="str">
            <v>DZAMUKASHVILI</v>
          </cell>
          <cell r="D179" t="str">
            <v>ZURA</v>
          </cell>
          <cell r="E179" t="str">
            <v>MG</v>
          </cell>
          <cell r="F179" t="str">
            <v>Collège George Sand</v>
          </cell>
          <cell r="G179" t="str">
            <v>50 m</v>
          </cell>
        </row>
        <row r="180">
          <cell r="B180">
            <v>377</v>
          </cell>
          <cell r="C180" t="str">
            <v>MAMZAMBI</v>
          </cell>
          <cell r="D180" t="str">
            <v>Jenovie</v>
          </cell>
          <cell r="E180" t="str">
            <v>MG</v>
          </cell>
          <cell r="F180" t="str">
            <v>Collège George Sand</v>
          </cell>
          <cell r="G180" t="str">
            <v>50 m</v>
          </cell>
        </row>
        <row r="181">
          <cell r="B181">
            <v>378</v>
          </cell>
          <cell r="C181" t="str">
            <v>LEFLON</v>
          </cell>
          <cell r="D181" t="str">
            <v>Luca</v>
          </cell>
          <cell r="E181" t="str">
            <v>MG</v>
          </cell>
          <cell r="F181" t="str">
            <v>Collège Salengro</v>
          </cell>
          <cell r="G181" t="str">
            <v>50 m</v>
          </cell>
        </row>
        <row r="182">
          <cell r="B182">
            <v>379</v>
          </cell>
          <cell r="C182" t="str">
            <v>HUET</v>
          </cell>
          <cell r="D182" t="str">
            <v>Tylian</v>
          </cell>
          <cell r="E182" t="str">
            <v>BG</v>
          </cell>
          <cell r="F182" t="str">
            <v>Collège Mabillon</v>
          </cell>
          <cell r="G182" t="str">
            <v>50 m</v>
          </cell>
        </row>
        <row r="183">
          <cell r="B183">
            <v>380</v>
          </cell>
          <cell r="C183" t="str">
            <v>AZIZI</v>
          </cell>
          <cell r="D183" t="str">
            <v>Mustapha</v>
          </cell>
          <cell r="E183" t="str">
            <v>BG</v>
          </cell>
          <cell r="F183" t="str">
            <v>Collège Salengro</v>
          </cell>
          <cell r="G183" t="str">
            <v>50 m</v>
          </cell>
        </row>
        <row r="184">
          <cell r="B184">
            <v>381</v>
          </cell>
          <cell r="C184" t="str">
            <v>RAMUZ</v>
          </cell>
          <cell r="D184" t="str">
            <v>Chakib</v>
          </cell>
          <cell r="E184" t="str">
            <v>BG</v>
          </cell>
          <cell r="F184" t="str">
            <v>Collège Salengro</v>
          </cell>
          <cell r="G184" t="str">
            <v>50 m</v>
          </cell>
        </row>
        <row r="185">
          <cell r="B185">
            <v>382</v>
          </cell>
          <cell r="C185" t="str">
            <v>BIANA</v>
          </cell>
          <cell r="D185" t="str">
            <v>Soutouki</v>
          </cell>
          <cell r="E185" t="str">
            <v>BG</v>
          </cell>
          <cell r="F185" t="str">
            <v>Collège Salengro</v>
          </cell>
          <cell r="G185" t="str">
            <v>50 m</v>
          </cell>
        </row>
        <row r="186">
          <cell r="B186">
            <v>383</v>
          </cell>
          <cell r="C186" t="str">
            <v>HAMIDA</v>
          </cell>
          <cell r="D186" t="str">
            <v>Nassim</v>
          </cell>
          <cell r="E186" t="str">
            <v>BG</v>
          </cell>
          <cell r="F186" t="str">
            <v>Collège Salengro</v>
          </cell>
          <cell r="G186" t="str">
            <v>50 m</v>
          </cell>
        </row>
        <row r="187">
          <cell r="B187">
            <v>384</v>
          </cell>
          <cell r="C187" t="str">
            <v>LONRE</v>
          </cell>
          <cell r="D187" t="str">
            <v>Emilien</v>
          </cell>
          <cell r="E187" t="str">
            <v>BG</v>
          </cell>
          <cell r="F187" t="str">
            <v>Collège Jean Macé</v>
          </cell>
          <cell r="G187" t="str">
            <v>50 m</v>
          </cell>
        </row>
        <row r="188">
          <cell r="B188">
            <v>385</v>
          </cell>
          <cell r="C188" t="str">
            <v>AIT MADI</v>
          </cell>
          <cell r="D188" t="str">
            <v>Salmane</v>
          </cell>
          <cell r="E188" t="str">
            <v>BG</v>
          </cell>
          <cell r="F188" t="str">
            <v>Collège Jean Macé</v>
          </cell>
          <cell r="G188" t="str">
            <v>1000 m</v>
          </cell>
        </row>
        <row r="189">
          <cell r="B189">
            <v>386</v>
          </cell>
          <cell r="C189" t="str">
            <v>PETT</v>
          </cell>
          <cell r="D189" t="str">
            <v>Enao</v>
          </cell>
          <cell r="E189" t="str">
            <v>BG</v>
          </cell>
          <cell r="F189" t="str">
            <v>Collège Jean Macé</v>
          </cell>
          <cell r="G189" t="str">
            <v>50 m</v>
          </cell>
        </row>
        <row r="190">
          <cell r="B190">
            <v>387</v>
          </cell>
        </row>
        <row r="191">
          <cell r="B191">
            <v>388</v>
          </cell>
        </row>
        <row r="192">
          <cell r="B192">
            <v>389</v>
          </cell>
        </row>
        <row r="193">
          <cell r="B193">
            <v>390</v>
          </cell>
        </row>
        <row r="194">
          <cell r="B194">
            <v>391</v>
          </cell>
        </row>
        <row r="195">
          <cell r="B195">
            <v>392</v>
          </cell>
        </row>
        <row r="196">
          <cell r="B196">
            <v>393</v>
          </cell>
        </row>
        <row r="197">
          <cell r="B197">
            <v>394</v>
          </cell>
        </row>
        <row r="198">
          <cell r="B198">
            <v>395</v>
          </cell>
        </row>
        <row r="199">
          <cell r="B199">
            <v>396</v>
          </cell>
        </row>
        <row r="200">
          <cell r="B200">
            <v>397</v>
          </cell>
        </row>
        <row r="201">
          <cell r="B201">
            <v>398</v>
          </cell>
        </row>
        <row r="202">
          <cell r="B202">
            <v>399</v>
          </cell>
        </row>
        <row r="203">
          <cell r="B203">
            <v>400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ssardage"/>
      <sheetName val="Triathlon"/>
      <sheetName val="Triple Bond"/>
      <sheetName val="Vortex"/>
      <sheetName val="50 m"/>
      <sheetName val="50 haies"/>
      <sheetName val="1000 m"/>
      <sheetName val="Course"/>
      <sheetName val="Ateliers Vortex"/>
      <sheetName val="Ateliers Triple Bond"/>
      <sheetName val="Ateliers 50 m"/>
      <sheetName val="Ateliers 50 haies"/>
      <sheetName val="Ateliers 1000 m"/>
    </sheetNames>
    <sheetDataSet>
      <sheetData sheetId="0">
        <row r="281">
          <cell r="B281" t="str">
            <v>50 m</v>
          </cell>
        </row>
        <row r="282">
          <cell r="B282" t="str">
            <v>50 haies</v>
          </cell>
        </row>
        <row r="283">
          <cell r="B283" t="str">
            <v>1000 m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05"/>
  <sheetViews>
    <sheetView workbookViewId="0">
      <selection activeCell="M15" sqref="M15"/>
    </sheetView>
  </sheetViews>
  <sheetFormatPr baseColWidth="10" defaultRowHeight="15" x14ac:dyDescent="0.25"/>
  <cols>
    <col min="1" max="1" width="3.28515625" customWidth="1"/>
    <col min="4" max="4" width="20.28515625" bestFit="1" customWidth="1"/>
    <col min="5" max="5" width="8.85546875" bestFit="1" customWidth="1"/>
    <col min="6" max="6" width="4.7109375" bestFit="1" customWidth="1"/>
    <col min="7" max="7" width="33.42578125" bestFit="1" customWidth="1"/>
  </cols>
  <sheetData>
    <row r="1" spans="2:11" ht="87.75" customHeight="1" x14ac:dyDescent="0.25"/>
    <row r="2" spans="2:11" ht="72" customHeight="1" x14ac:dyDescent="0.25"/>
    <row r="3" spans="2:11" ht="31.5" x14ac:dyDescent="0.25">
      <c r="C3" s="7" t="s">
        <v>10</v>
      </c>
      <c r="D3" s="7"/>
      <c r="E3" s="7"/>
      <c r="F3" s="7"/>
      <c r="G3" s="7"/>
      <c r="H3" s="7"/>
      <c r="I3" s="7"/>
      <c r="J3" s="7"/>
      <c r="K3" s="7"/>
    </row>
    <row r="5" spans="2:11" x14ac:dyDescent="0.25">
      <c r="B5" s="6" t="s">
        <v>9</v>
      </c>
      <c r="C5" s="6" t="s">
        <v>8</v>
      </c>
      <c r="D5" s="6" t="s">
        <v>7</v>
      </c>
      <c r="E5" s="6" t="s">
        <v>6</v>
      </c>
      <c r="F5" s="6" t="s">
        <v>5</v>
      </c>
      <c r="G5" s="6" t="s">
        <v>4</v>
      </c>
      <c r="H5" s="6" t="s">
        <v>3</v>
      </c>
      <c r="I5" s="6" t="s">
        <v>2</v>
      </c>
      <c r="J5" s="6" t="s">
        <v>1</v>
      </c>
      <c r="K5" s="6" t="s">
        <v>0</v>
      </c>
    </row>
    <row r="6" spans="2:11" x14ac:dyDescent="0.25">
      <c r="B6" s="1">
        <f>IFERROR(RANK(K6,$K$6:$K$255,0),"")</f>
        <v>16</v>
      </c>
      <c r="C6" s="5">
        <v>201</v>
      </c>
      <c r="D6" s="3" t="str">
        <f>VLOOKUP(C6,[1]Dossardage!$B$4:$G$203,2,FALSE)</f>
        <v>XHAARD-BOLLON</v>
      </c>
      <c r="E6" s="3" t="str">
        <f>VLOOKUP(C6,[1]Dossardage!$B$4:$G$203,3,FALSE)</f>
        <v>Louis</v>
      </c>
      <c r="F6" s="4" t="str">
        <f>VLOOKUP(C6,[1]Dossardage!$B$4:$G$203,4,FALSE)</f>
        <v>BG</v>
      </c>
      <c r="G6" s="3" t="str">
        <f>VLOOKUP(C6,[1]Dossardage!$B$4:$G$203,5,FALSE)</f>
        <v>Collège Arthur Rimbaud</v>
      </c>
      <c r="H6" s="2">
        <f>' Triple Bond'!I7</f>
        <v>12</v>
      </c>
      <c r="I6" s="2">
        <f>Vortex!I7</f>
        <v>6</v>
      </c>
      <c r="J6" s="2">
        <f>Course!H7</f>
        <v>34</v>
      </c>
      <c r="K6" s="1">
        <f>H6+I6+J6</f>
        <v>52</v>
      </c>
    </row>
    <row r="7" spans="2:11" x14ac:dyDescent="0.25">
      <c r="B7" s="1">
        <f>IFERROR(RANK(K7,$K$6:$K$255,0),"")</f>
        <v>2</v>
      </c>
      <c r="C7" s="5">
        <v>202</v>
      </c>
      <c r="D7" s="3" t="str">
        <f>VLOOKUP(C7,[1]Dossardage!$B$4:$G$203,2,FALSE)</f>
        <v>SALLE</v>
      </c>
      <c r="E7" s="3" t="str">
        <f>VLOOKUP(C7,[1]Dossardage!$B$4:$G$203,3,FALSE)</f>
        <v>MATHIS</v>
      </c>
      <c r="F7" s="4" t="str">
        <f>VLOOKUP(C7,[1]Dossardage!$B$4:$G$203,4,FALSE)</f>
        <v>BG</v>
      </c>
      <c r="G7" s="3" t="str">
        <f>VLOOKUP(C7,[1]Dossardage!$B$4:$G$203,5,FALSE)</f>
        <v>Collège Arthur Rimbaud</v>
      </c>
      <c r="H7" s="2">
        <f>' Triple Bond'!I8</f>
        <v>20</v>
      </c>
      <c r="I7" s="2">
        <f>Vortex!I8</f>
        <v>20</v>
      </c>
      <c r="J7" s="2">
        <f>Course!H8</f>
        <v>32</v>
      </c>
      <c r="K7" s="1">
        <f>H7+I7+J7</f>
        <v>72</v>
      </c>
    </row>
    <row r="8" spans="2:11" x14ac:dyDescent="0.25">
      <c r="B8" s="1">
        <f>IFERROR(RANK(K8,$K$6:$K$255,0),"")</f>
        <v>16</v>
      </c>
      <c r="C8" s="5">
        <v>203</v>
      </c>
      <c r="D8" s="3" t="str">
        <f>VLOOKUP(C8,[1]Dossardage!$B$4:$G$203,2,FALSE)</f>
        <v>KRETZMEYER</v>
      </c>
      <c r="E8" s="3" t="str">
        <f>VLOOKUP(C8,[1]Dossardage!$B$4:$G$203,3,FALSE)</f>
        <v>CLOVIS</v>
      </c>
      <c r="F8" s="4" t="str">
        <f>VLOOKUP(C8,[1]Dossardage!$B$4:$G$203,4,FALSE)</f>
        <v>BG</v>
      </c>
      <c r="G8" s="3" t="str">
        <f>VLOOKUP(C8,[1]Dossardage!$B$4:$G$203,5,FALSE)</f>
        <v>Collège Arthur Rimbaud</v>
      </c>
      <c r="H8" s="2">
        <f>' Triple Bond'!I9</f>
        <v>14</v>
      </c>
      <c r="I8" s="2">
        <f>Vortex!I9</f>
        <v>16</v>
      </c>
      <c r="J8" s="2">
        <f>Course!H9</f>
        <v>22</v>
      </c>
      <c r="K8" s="1">
        <f>H8+I8+J8</f>
        <v>52</v>
      </c>
    </row>
    <row r="9" spans="2:11" x14ac:dyDescent="0.25">
      <c r="B9" s="1">
        <f>IFERROR(RANK(K9,$K$6:$K$255,0),"")</f>
        <v>153</v>
      </c>
      <c r="C9" s="5">
        <v>204</v>
      </c>
      <c r="D9" s="3">
        <f>VLOOKUP(C9,[1]Dossardage!$B$4:$G$203,2,FALSE)</f>
        <v>0</v>
      </c>
      <c r="E9" s="3">
        <f>VLOOKUP(C9,[1]Dossardage!$B$4:$G$203,3,FALSE)</f>
        <v>0</v>
      </c>
      <c r="F9" s="4">
        <f>VLOOKUP(C9,[1]Dossardage!$B$4:$G$203,4,FALSE)</f>
        <v>0</v>
      </c>
      <c r="G9" s="3">
        <f>VLOOKUP(C9,[1]Dossardage!$B$4:$G$203,5,FALSE)</f>
        <v>0</v>
      </c>
      <c r="H9" s="2" t="str">
        <f>' Triple Bond'!I10</f>
        <v>0</v>
      </c>
      <c r="I9" s="2" t="str">
        <f>Vortex!I10</f>
        <v>0</v>
      </c>
      <c r="J9" s="2">
        <f>Course!H10</f>
        <v>0</v>
      </c>
      <c r="K9" s="1">
        <f>H9+I9+J9</f>
        <v>0</v>
      </c>
    </row>
    <row r="10" spans="2:11" x14ac:dyDescent="0.25">
      <c r="B10" s="1">
        <f>IFERROR(RANK(K10,$K$6:$K$255,0),"")</f>
        <v>153</v>
      </c>
      <c r="C10" s="5">
        <v>205</v>
      </c>
      <c r="D10" s="3">
        <f>VLOOKUP(C10,[1]Dossardage!$B$4:$G$203,2,FALSE)</f>
        <v>0</v>
      </c>
      <c r="E10" s="3">
        <f>VLOOKUP(C10,[1]Dossardage!$B$4:$G$203,3,FALSE)</f>
        <v>0</v>
      </c>
      <c r="F10" s="4">
        <f>VLOOKUP(C10,[1]Dossardage!$B$4:$G$203,4,FALSE)</f>
        <v>0</v>
      </c>
      <c r="G10" s="3">
        <f>VLOOKUP(C10,[1]Dossardage!$B$4:$G$203,5,FALSE)</f>
        <v>0</v>
      </c>
      <c r="H10" s="2" t="str">
        <f>' Triple Bond'!I11</f>
        <v>0</v>
      </c>
      <c r="I10" s="2" t="str">
        <f>Vortex!I11</f>
        <v>0</v>
      </c>
      <c r="J10" s="2">
        <f>Course!H11</f>
        <v>0</v>
      </c>
      <c r="K10" s="1">
        <f>H10+I10+J10</f>
        <v>0</v>
      </c>
    </row>
    <row r="11" spans="2:11" x14ac:dyDescent="0.25">
      <c r="B11" s="1">
        <f>IFERROR(RANK(K11,$K$6:$K$255,0),"")</f>
        <v>14</v>
      </c>
      <c r="C11" s="5">
        <v>206</v>
      </c>
      <c r="D11" s="3" t="str">
        <f>VLOOKUP(C11,[1]Dossardage!$B$4:$G$203,2,FALSE)</f>
        <v>BONNE</v>
      </c>
      <c r="E11" s="3" t="str">
        <f>VLOOKUP(C11,[1]Dossardage!$B$4:$G$203,3,FALSE)</f>
        <v>Robin</v>
      </c>
      <c r="F11" s="4" t="str">
        <f>VLOOKUP(C11,[1]Dossardage!$B$4:$G$203,4,FALSE)</f>
        <v>BG</v>
      </c>
      <c r="G11" s="3" t="str">
        <f>VLOOKUP(C11,[1]Dossardage!$B$4:$G$203,5,FALSE)</f>
        <v>Collège Arthur Rimbaud</v>
      </c>
      <c r="H11" s="2">
        <f>' Triple Bond'!I12</f>
        <v>11</v>
      </c>
      <c r="I11" s="2">
        <f>Vortex!I12</f>
        <v>22</v>
      </c>
      <c r="J11" s="2">
        <f>Course!H12</f>
        <v>22</v>
      </c>
      <c r="K11" s="1">
        <f>H11+I11+J11</f>
        <v>55</v>
      </c>
    </row>
    <row r="12" spans="2:11" x14ac:dyDescent="0.25">
      <c r="B12" s="1">
        <f>IFERROR(RANK(K12,$K$6:$K$255,0),"")</f>
        <v>60</v>
      </c>
      <c r="C12" s="5">
        <v>207</v>
      </c>
      <c r="D12" s="3" t="str">
        <f>VLOOKUP(C12,[1]Dossardage!$B$4:$G$203,2,FALSE)</f>
        <v>FRICOTTEAUX</v>
      </c>
      <c r="E12" s="3" t="str">
        <f>VLOOKUP(C12,[1]Dossardage!$B$4:$G$203,3,FALSE)</f>
        <v>THOMAS</v>
      </c>
      <c r="F12" s="4" t="str">
        <f>VLOOKUP(C12,[1]Dossardage!$B$4:$G$203,4,FALSE)</f>
        <v>BG</v>
      </c>
      <c r="G12" s="3" t="str">
        <f>VLOOKUP(C12,[1]Dossardage!$B$4:$G$203,5,FALSE)</f>
        <v>Collège Arthur Rimbaud</v>
      </c>
      <c r="H12" s="2">
        <f>' Triple Bond'!I13</f>
        <v>8</v>
      </c>
      <c r="I12" s="2">
        <f>Vortex!I13</f>
        <v>15</v>
      </c>
      <c r="J12" s="2">
        <f>Course!H13</f>
        <v>14</v>
      </c>
      <c r="K12" s="1">
        <f>H12+I12+J12</f>
        <v>37</v>
      </c>
    </row>
    <row r="13" spans="2:11" x14ac:dyDescent="0.25">
      <c r="B13" s="1">
        <f>IFERROR(RANK(K13,$K$6:$K$255,0),"")</f>
        <v>126</v>
      </c>
      <c r="C13" s="5">
        <v>208</v>
      </c>
      <c r="D13" s="3" t="str">
        <f>VLOOKUP(C13,[1]Dossardage!$B$4:$G$203,2,FALSE)</f>
        <v>FRANCOTTE</v>
      </c>
      <c r="E13" s="3" t="str">
        <f>VLOOKUP(C13,[1]Dossardage!$B$4:$G$203,3,FALSE)</f>
        <v>Marius</v>
      </c>
      <c r="F13" s="4" t="str">
        <f>VLOOKUP(C13,[1]Dossardage!$B$4:$G$203,4,FALSE)</f>
        <v>BG</v>
      </c>
      <c r="G13" s="3" t="str">
        <f>VLOOKUP(C13,[1]Dossardage!$B$4:$G$203,5,FALSE)</f>
        <v>Collège Charles Bruneau</v>
      </c>
      <c r="H13" s="2">
        <f>' Triple Bond'!I14</f>
        <v>4</v>
      </c>
      <c r="I13" s="2">
        <f>Vortex!I14</f>
        <v>1</v>
      </c>
      <c r="J13" s="2">
        <f>Course!H14</f>
        <v>14</v>
      </c>
      <c r="K13" s="1">
        <f>H13+I13+J13</f>
        <v>19</v>
      </c>
    </row>
    <row r="14" spans="2:11" x14ac:dyDescent="0.25">
      <c r="B14" s="1">
        <f>IFERROR(RANK(K14,$K$6:$K$255,0),"")</f>
        <v>35</v>
      </c>
      <c r="C14" s="5">
        <v>209</v>
      </c>
      <c r="D14" s="3" t="str">
        <f>VLOOKUP(C14,[1]Dossardage!$B$4:$G$203,2,FALSE)</f>
        <v>HENNE</v>
      </c>
      <c r="E14" s="3" t="str">
        <f>VLOOKUP(C14,[1]Dossardage!$B$4:$G$203,3,FALSE)</f>
        <v>Jérôme</v>
      </c>
      <c r="F14" s="4" t="str">
        <f>VLOOKUP(C14,[1]Dossardage!$B$4:$G$203,4,FALSE)</f>
        <v>BG</v>
      </c>
      <c r="G14" s="3" t="str">
        <f>VLOOKUP(C14,[1]Dossardage!$B$4:$G$203,5,FALSE)</f>
        <v>Collège Charles Bruneau</v>
      </c>
      <c r="H14" s="2">
        <f>' Triple Bond'!I15</f>
        <v>15</v>
      </c>
      <c r="I14" s="2">
        <f>Vortex!I15</f>
        <v>12</v>
      </c>
      <c r="J14" s="2">
        <f>Course!H15</f>
        <v>16</v>
      </c>
      <c r="K14" s="1">
        <f>H14+I14+J14</f>
        <v>43</v>
      </c>
    </row>
    <row r="15" spans="2:11" x14ac:dyDescent="0.25">
      <c r="B15" s="1">
        <f>IFERROR(RANK(K15,$K$6:$K$255,0),"")</f>
        <v>12</v>
      </c>
      <c r="C15" s="5">
        <v>210</v>
      </c>
      <c r="D15" s="3" t="str">
        <f>VLOOKUP(C15,[1]Dossardage!$B$4:$G$203,2,FALSE)</f>
        <v>NASSIRI</v>
      </c>
      <c r="E15" s="3" t="str">
        <f>VLOOKUP(C15,[1]Dossardage!$B$4:$G$203,3,FALSE)</f>
        <v>Elyam</v>
      </c>
      <c r="F15" s="4" t="str">
        <f>VLOOKUP(C15,[1]Dossardage!$B$4:$G$203,4,FALSE)</f>
        <v>BG</v>
      </c>
      <c r="G15" s="3" t="str">
        <f>VLOOKUP(C15,[1]Dossardage!$B$4:$G$203,5,FALSE)</f>
        <v>Collège Charles Bruneau</v>
      </c>
      <c r="H15" s="2">
        <f>' Triple Bond'!I16</f>
        <v>13</v>
      </c>
      <c r="I15" s="2">
        <f>Vortex!I16</f>
        <v>18</v>
      </c>
      <c r="J15" s="2">
        <f>Course!H16</f>
        <v>27</v>
      </c>
      <c r="K15" s="1">
        <f>H15+I15+J15</f>
        <v>58</v>
      </c>
    </row>
    <row r="16" spans="2:11" x14ac:dyDescent="0.25">
      <c r="B16" s="1">
        <f>IFERROR(RANK(K16,$K$6:$K$255,0),"")</f>
        <v>73</v>
      </c>
      <c r="C16" s="5">
        <v>211</v>
      </c>
      <c r="D16" s="3" t="str">
        <f>VLOOKUP(C16,[1]Dossardage!$B$4:$G$203,2,FALSE)</f>
        <v>PAQUOT</v>
      </c>
      <c r="E16" s="3" t="str">
        <f>VLOOKUP(C16,[1]Dossardage!$B$4:$G$203,3,FALSE)</f>
        <v>Manoé</v>
      </c>
      <c r="F16" s="4" t="str">
        <f>VLOOKUP(C16,[1]Dossardage!$B$4:$G$203,4,FALSE)</f>
        <v>BG</v>
      </c>
      <c r="G16" s="3" t="str">
        <f>VLOOKUP(C16,[1]Dossardage!$B$4:$G$203,5,FALSE)</f>
        <v>Collège Charles Bruneau</v>
      </c>
      <c r="H16" s="2">
        <f>' Triple Bond'!I17</f>
        <v>13</v>
      </c>
      <c r="I16" s="2">
        <f>Vortex!I17</f>
        <v>1</v>
      </c>
      <c r="J16" s="2">
        <f>Course!H17</f>
        <v>20</v>
      </c>
      <c r="K16" s="1">
        <f>H16+I16+J16</f>
        <v>34</v>
      </c>
    </row>
    <row r="17" spans="2:11" x14ac:dyDescent="0.25">
      <c r="B17" s="1">
        <f>IFERROR(RANK(K17,$K$6:$K$255,0),"")</f>
        <v>136</v>
      </c>
      <c r="C17" s="5">
        <v>212</v>
      </c>
      <c r="D17" s="3" t="str">
        <f>VLOOKUP(C17,[1]Dossardage!$B$4:$G$203,2,FALSE)</f>
        <v>TERUEL</v>
      </c>
      <c r="E17" s="3" t="str">
        <f>VLOOKUP(C17,[1]Dossardage!$B$4:$G$203,3,FALSE)</f>
        <v>Noam</v>
      </c>
      <c r="F17" s="4" t="str">
        <f>VLOOKUP(C17,[1]Dossardage!$B$4:$G$203,4,FALSE)</f>
        <v>BG</v>
      </c>
      <c r="G17" s="3" t="str">
        <f>VLOOKUP(C17,[1]Dossardage!$B$4:$G$203,5,FALSE)</f>
        <v>Collège Charles Bruneau</v>
      </c>
      <c r="H17" s="2">
        <f>' Triple Bond'!I18</f>
        <v>8</v>
      </c>
      <c r="I17" s="2">
        <f>Vortex!I18</f>
        <v>4</v>
      </c>
      <c r="J17" s="2">
        <f>Course!H18</f>
        <v>1</v>
      </c>
      <c r="K17" s="1">
        <f>H17+I17+J17</f>
        <v>13</v>
      </c>
    </row>
    <row r="18" spans="2:11" x14ac:dyDescent="0.25">
      <c r="B18" s="1">
        <f>IFERROR(RANK(K18,$K$6:$K$255,0),"")</f>
        <v>27</v>
      </c>
      <c r="C18" s="5">
        <v>213</v>
      </c>
      <c r="D18" s="3" t="str">
        <f>VLOOKUP(C18,[1]Dossardage!$B$4:$G$203,2,FALSE)</f>
        <v>AVRIL</v>
      </c>
      <c r="E18" s="3" t="str">
        <f>VLOOKUP(C18,[1]Dossardage!$B$4:$G$203,3,FALSE)</f>
        <v>Paulin</v>
      </c>
      <c r="F18" s="4" t="str">
        <f>VLOOKUP(C18,[1]Dossardage!$B$4:$G$203,4,FALSE)</f>
        <v>BG</v>
      </c>
      <c r="G18" s="3" t="str">
        <f>VLOOKUP(C18,[1]Dossardage!$B$4:$G$203,5,FALSE)</f>
        <v>Collège de la Retourne</v>
      </c>
      <c r="H18" s="2">
        <f>' Triple Bond'!I19</f>
        <v>12</v>
      </c>
      <c r="I18" s="2">
        <f>Vortex!I19</f>
        <v>12</v>
      </c>
      <c r="J18" s="2">
        <f>Course!H19</f>
        <v>22</v>
      </c>
      <c r="K18" s="1">
        <f>H18+I18+J18</f>
        <v>46</v>
      </c>
    </row>
    <row r="19" spans="2:11" x14ac:dyDescent="0.25">
      <c r="B19" s="1">
        <f>IFERROR(RANK(K19,$K$6:$K$255,0),"")</f>
        <v>110</v>
      </c>
      <c r="C19" s="5">
        <v>214</v>
      </c>
      <c r="D19" s="3" t="str">
        <f>VLOOKUP(C19,[1]Dossardage!$B$4:$G$203,2,FALSE)</f>
        <v>BRAGA</v>
      </c>
      <c r="E19" s="3" t="str">
        <f>VLOOKUP(C19,[1]Dossardage!$B$4:$G$203,3,FALSE)</f>
        <v>Ethan</v>
      </c>
      <c r="F19" s="4" t="str">
        <f>VLOOKUP(C19,[1]Dossardage!$B$4:$G$203,4,FALSE)</f>
        <v>BG</v>
      </c>
      <c r="G19" s="3" t="str">
        <f>VLOOKUP(C19,[1]Dossardage!$B$4:$G$203,5,FALSE)</f>
        <v>Collège de la Retourne</v>
      </c>
      <c r="H19" s="2">
        <f>' Triple Bond'!I20</f>
        <v>9</v>
      </c>
      <c r="I19" s="2">
        <f>Vortex!I20</f>
        <v>3</v>
      </c>
      <c r="J19" s="2">
        <f>Course!H20</f>
        <v>13</v>
      </c>
      <c r="K19" s="1">
        <f>H19+I19+J19</f>
        <v>25</v>
      </c>
    </row>
    <row r="20" spans="2:11" x14ac:dyDescent="0.25">
      <c r="B20" s="1">
        <f>IFERROR(RANK(K20,$K$6:$K$255,0),"")</f>
        <v>112</v>
      </c>
      <c r="C20" s="5">
        <v>215</v>
      </c>
      <c r="D20" s="3" t="str">
        <f>VLOOKUP(C20,[1]Dossardage!$B$4:$G$203,2,FALSE)</f>
        <v>DREHER</v>
      </c>
      <c r="E20" s="3" t="str">
        <f>VLOOKUP(C20,[1]Dossardage!$B$4:$G$203,3,FALSE)</f>
        <v>Louis</v>
      </c>
      <c r="F20" s="4" t="str">
        <f>VLOOKUP(C20,[1]Dossardage!$B$4:$G$203,4,FALSE)</f>
        <v>BG</v>
      </c>
      <c r="G20" s="3" t="str">
        <f>VLOOKUP(C20,[1]Dossardage!$B$4:$G$203,5,FALSE)</f>
        <v>Collège de la Retourne</v>
      </c>
      <c r="H20" s="2">
        <f>' Triple Bond'!I21</f>
        <v>8</v>
      </c>
      <c r="I20" s="2">
        <f>Vortex!I21</f>
        <v>2</v>
      </c>
      <c r="J20" s="2">
        <f>Course!H21</f>
        <v>14</v>
      </c>
      <c r="K20" s="1">
        <f>H20+I20+J20</f>
        <v>24</v>
      </c>
    </row>
    <row r="21" spans="2:11" x14ac:dyDescent="0.25">
      <c r="B21" s="1">
        <f>IFERROR(RANK(K21,$K$6:$K$255,0),"")</f>
        <v>153</v>
      </c>
      <c r="C21" s="5">
        <v>216</v>
      </c>
      <c r="D21" s="3">
        <f>VLOOKUP(C21,[1]Dossardage!$B$4:$G$203,2,FALSE)</f>
        <v>0</v>
      </c>
      <c r="E21" s="3">
        <f>VLOOKUP(C21,[1]Dossardage!$B$4:$G$203,3,FALSE)</f>
        <v>0</v>
      </c>
      <c r="F21" s="4">
        <f>VLOOKUP(C21,[1]Dossardage!$B$4:$G$203,4,FALSE)</f>
        <v>0</v>
      </c>
      <c r="G21" s="3">
        <f>VLOOKUP(C21,[1]Dossardage!$B$4:$G$203,5,FALSE)</f>
        <v>0</v>
      </c>
      <c r="H21" s="2" t="str">
        <f>' Triple Bond'!I22</f>
        <v>0</v>
      </c>
      <c r="I21" s="2" t="str">
        <f>Vortex!I22</f>
        <v>0</v>
      </c>
      <c r="J21" s="2">
        <f>Course!H22</f>
        <v>0</v>
      </c>
      <c r="K21" s="1">
        <f>H21+I21+J21</f>
        <v>0</v>
      </c>
    </row>
    <row r="22" spans="2:11" x14ac:dyDescent="0.25">
      <c r="B22" s="1">
        <f>IFERROR(RANK(K22,$K$6:$K$255,0),"")</f>
        <v>117</v>
      </c>
      <c r="C22" s="5">
        <v>217</v>
      </c>
      <c r="D22" s="3" t="str">
        <f>VLOOKUP(C22,[1]Dossardage!$B$4:$G$203,2,FALSE)</f>
        <v>DECORNE</v>
      </c>
      <c r="E22" s="3" t="str">
        <f>VLOOKUP(C22,[1]Dossardage!$B$4:$G$203,3,FALSE)</f>
        <v>Louis</v>
      </c>
      <c r="F22" s="4" t="str">
        <f>VLOOKUP(C22,[1]Dossardage!$B$4:$G$203,4,FALSE)</f>
        <v>BG</v>
      </c>
      <c r="G22" s="3" t="str">
        <f>VLOOKUP(C22,[1]Dossardage!$B$4:$G$203,5,FALSE)</f>
        <v>Collège de la Retourne</v>
      </c>
      <c r="H22" s="2">
        <f>' Triple Bond'!I23</f>
        <v>6</v>
      </c>
      <c r="I22" s="2">
        <f>Vortex!I23</f>
        <v>1</v>
      </c>
      <c r="J22" s="2">
        <f>Course!H23</f>
        <v>16</v>
      </c>
      <c r="K22" s="1">
        <f>H22+I22+J22</f>
        <v>23</v>
      </c>
    </row>
    <row r="23" spans="2:11" x14ac:dyDescent="0.25">
      <c r="B23" s="1">
        <f>IFERROR(RANK(K23,$K$6:$K$255,0),"")</f>
        <v>148</v>
      </c>
      <c r="C23" s="5">
        <v>218</v>
      </c>
      <c r="D23" s="3" t="str">
        <f>VLOOKUP(C23,[1]Dossardage!$B$4:$G$203,2,FALSE)</f>
        <v>DUBANTON</v>
      </c>
      <c r="E23" s="3" t="str">
        <f>VLOOKUP(C23,[1]Dossardage!$B$4:$G$203,3,FALSE)</f>
        <v>Alexandre</v>
      </c>
      <c r="F23" s="4" t="str">
        <f>VLOOKUP(C23,[1]Dossardage!$B$4:$G$203,4,FALSE)</f>
        <v>BG</v>
      </c>
      <c r="G23" s="3" t="str">
        <f>VLOOKUP(C23,[1]Dossardage!$B$4:$G$203,5,FALSE)</f>
        <v>Collège de la Retourne</v>
      </c>
      <c r="H23" s="2">
        <f>' Triple Bond'!I24</f>
        <v>1</v>
      </c>
      <c r="I23" s="2">
        <f>Vortex!I24</f>
        <v>1</v>
      </c>
      <c r="J23" s="2">
        <f>Course!H24</f>
        <v>4</v>
      </c>
      <c r="K23" s="1">
        <f>H23+I23+J23</f>
        <v>6</v>
      </c>
    </row>
    <row r="24" spans="2:11" x14ac:dyDescent="0.25">
      <c r="B24" s="1">
        <f>IFERROR(RANK(K24,$K$6:$K$255,0),"")</f>
        <v>8</v>
      </c>
      <c r="C24" s="5">
        <v>219</v>
      </c>
      <c r="D24" s="3" t="str">
        <f>VLOOKUP(C24,[1]Dossardage!$B$4:$G$203,2,FALSE)</f>
        <v>HOLVOET</v>
      </c>
      <c r="E24" s="3" t="str">
        <f>VLOOKUP(C24,[1]Dossardage!$B$4:$G$203,3,FALSE)</f>
        <v>Hugo</v>
      </c>
      <c r="F24" s="4" t="str">
        <f>VLOOKUP(C24,[1]Dossardage!$B$4:$G$203,4,FALSE)</f>
        <v>BG</v>
      </c>
      <c r="G24" s="3" t="str">
        <f>VLOOKUP(C24,[1]Dossardage!$B$4:$G$203,5,FALSE)</f>
        <v>Collège de la Retourne</v>
      </c>
      <c r="H24" s="2">
        <f>' Triple Bond'!I25</f>
        <v>19</v>
      </c>
      <c r="I24" s="2">
        <f>Vortex!I25</f>
        <v>18</v>
      </c>
      <c r="J24" s="2">
        <f>Course!H25</f>
        <v>27</v>
      </c>
      <c r="K24" s="1">
        <f>H24+I24+J24</f>
        <v>64</v>
      </c>
    </row>
    <row r="25" spans="2:11" x14ac:dyDescent="0.25">
      <c r="B25" s="1">
        <f>IFERROR(RANK(K25,$K$6:$K$255,0),"")</f>
        <v>80</v>
      </c>
      <c r="C25" s="5">
        <v>220</v>
      </c>
      <c r="D25" s="3" t="str">
        <f>VLOOKUP(C25,[1]Dossardage!$B$4:$G$203,2,FALSE)</f>
        <v>GALHAUT</v>
      </c>
      <c r="E25" s="3" t="str">
        <f>VLOOKUP(C25,[1]Dossardage!$B$4:$G$203,3,FALSE)</f>
        <v>Martin</v>
      </c>
      <c r="F25" s="4" t="str">
        <f>VLOOKUP(C25,[1]Dossardage!$B$4:$G$203,4,FALSE)</f>
        <v>BG</v>
      </c>
      <c r="G25" s="3" t="str">
        <f>VLOOKUP(C25,[1]Dossardage!$B$4:$G$203,5,FALSE)</f>
        <v>Collège de la Retourne</v>
      </c>
      <c r="H25" s="2">
        <f>' Triple Bond'!I26</f>
        <v>11</v>
      </c>
      <c r="I25" s="2">
        <f>Vortex!I26</f>
        <v>1</v>
      </c>
      <c r="J25" s="2">
        <f>Course!H26</f>
        <v>20</v>
      </c>
      <c r="K25" s="1">
        <f>H25+I25+J25</f>
        <v>32</v>
      </c>
    </row>
    <row r="26" spans="2:11" x14ac:dyDescent="0.25">
      <c r="B26" s="1">
        <f>IFERROR(RANK(K26,$K$6:$K$255,0),"")</f>
        <v>42</v>
      </c>
      <c r="C26" s="5">
        <v>221</v>
      </c>
      <c r="D26" s="3" t="str">
        <f>VLOOKUP(C26,[1]Dossardage!$B$4:$G$203,2,FALSE)</f>
        <v>GOGLIN</v>
      </c>
      <c r="E26" s="3" t="str">
        <f>VLOOKUP(C26,[1]Dossardage!$B$4:$G$203,3,FALSE)</f>
        <v>Timéo</v>
      </c>
      <c r="F26" s="4" t="str">
        <f>VLOOKUP(C26,[1]Dossardage!$B$4:$G$203,4,FALSE)</f>
        <v>BG</v>
      </c>
      <c r="G26" s="3" t="str">
        <f>VLOOKUP(C26,[1]Dossardage!$B$4:$G$203,5,FALSE)</f>
        <v>Collège de la Retourne</v>
      </c>
      <c r="H26" s="2">
        <f>' Triple Bond'!I27</f>
        <v>28</v>
      </c>
      <c r="I26" s="2">
        <f>Vortex!I27</f>
        <v>2</v>
      </c>
      <c r="J26" s="2">
        <f>Course!H27</f>
        <v>12</v>
      </c>
      <c r="K26" s="1">
        <f>H26+I26+J26</f>
        <v>42</v>
      </c>
    </row>
    <row r="27" spans="2:11" x14ac:dyDescent="0.25">
      <c r="B27" s="1">
        <f>IFERROR(RANK(K27,$K$6:$K$255,0),"")</f>
        <v>6</v>
      </c>
      <c r="C27" s="5">
        <v>222</v>
      </c>
      <c r="D27" s="3" t="str">
        <f>VLOOKUP(C27,[1]Dossardage!$B$4:$G$203,2,FALSE)</f>
        <v>LAMBERT</v>
      </c>
      <c r="E27" s="3" t="str">
        <f>VLOOKUP(C27,[1]Dossardage!$B$4:$G$203,3,FALSE)</f>
        <v>Martin</v>
      </c>
      <c r="F27" s="4" t="str">
        <f>VLOOKUP(C27,[1]Dossardage!$B$4:$G$203,4,FALSE)</f>
        <v>BG</v>
      </c>
      <c r="G27" s="3" t="str">
        <f>VLOOKUP(C27,[1]Dossardage!$B$4:$G$203,5,FALSE)</f>
        <v>Collège de la Retourne</v>
      </c>
      <c r="H27" s="2">
        <f>' Triple Bond'!I28</f>
        <v>14</v>
      </c>
      <c r="I27" s="2">
        <f>Vortex!I28</f>
        <v>21</v>
      </c>
      <c r="J27" s="2">
        <f>Course!H28</f>
        <v>31</v>
      </c>
      <c r="K27" s="1">
        <f>H27+I27+J27</f>
        <v>66</v>
      </c>
    </row>
    <row r="28" spans="2:11" x14ac:dyDescent="0.25">
      <c r="B28" s="1">
        <f>IFERROR(RANK(K28,$K$6:$K$255,0),"")</f>
        <v>95</v>
      </c>
      <c r="C28" s="5">
        <v>223</v>
      </c>
      <c r="D28" s="3" t="str">
        <f>VLOOKUP(C28,[1]Dossardage!$B$4:$G$203,2,FALSE)</f>
        <v>LANNUZEL</v>
      </c>
      <c r="E28" s="3" t="str">
        <f>VLOOKUP(C28,[1]Dossardage!$B$4:$G$203,3,FALSE)</f>
        <v>Malo</v>
      </c>
      <c r="F28" s="4" t="str">
        <f>VLOOKUP(C28,[1]Dossardage!$B$4:$G$203,4,FALSE)</f>
        <v>BG</v>
      </c>
      <c r="G28" s="3" t="str">
        <f>VLOOKUP(C28,[1]Dossardage!$B$4:$G$203,5,FALSE)</f>
        <v>Collège de la Retourne</v>
      </c>
      <c r="H28" s="2">
        <f>' Triple Bond'!I29</f>
        <v>9</v>
      </c>
      <c r="I28" s="2">
        <f>Vortex!I29</f>
        <v>6</v>
      </c>
      <c r="J28" s="2">
        <f>Course!H29</f>
        <v>14</v>
      </c>
      <c r="K28" s="1">
        <f>H28+I28+J28</f>
        <v>29</v>
      </c>
    </row>
    <row r="29" spans="2:11" x14ac:dyDescent="0.25">
      <c r="B29" s="1">
        <f>IFERROR(RANK(K29,$K$6:$K$255,0),"")</f>
        <v>142</v>
      </c>
      <c r="C29" s="5">
        <v>224</v>
      </c>
      <c r="D29" s="3" t="str">
        <f>VLOOKUP(C29,[1]Dossardage!$B$4:$G$203,2,FALSE)</f>
        <v>HALESIAK</v>
      </c>
      <c r="E29" s="3" t="str">
        <f>VLOOKUP(C29,[1]Dossardage!$B$4:$G$203,3,FALSE)</f>
        <v>Loukas</v>
      </c>
      <c r="F29" s="4" t="str">
        <f>VLOOKUP(C29,[1]Dossardage!$B$4:$G$203,4,FALSE)</f>
        <v>BG</v>
      </c>
      <c r="G29" s="3" t="str">
        <f>VLOOKUP(C29,[1]Dossardage!$B$4:$G$203,5,FALSE)</f>
        <v>Collège de la Retourne</v>
      </c>
      <c r="H29" s="2">
        <f>' Triple Bond'!I30</f>
        <v>3</v>
      </c>
      <c r="I29" s="2">
        <f>Vortex!I30</f>
        <v>1</v>
      </c>
      <c r="J29" s="2">
        <f>Course!H30</f>
        <v>4</v>
      </c>
      <c r="K29" s="1">
        <f>H29+I29+J29</f>
        <v>8</v>
      </c>
    </row>
    <row r="30" spans="2:11" x14ac:dyDescent="0.25">
      <c r="B30" s="1">
        <f>IFERROR(RANK(K30,$K$6:$K$255,0),"")</f>
        <v>83</v>
      </c>
      <c r="C30" s="5">
        <v>225</v>
      </c>
      <c r="D30" s="3" t="str">
        <f>VLOOKUP(C30,[1]Dossardage!$B$4:$G$203,2,FALSE)</f>
        <v>HORY</v>
      </c>
      <c r="E30" s="3" t="str">
        <f>VLOOKUP(C30,[1]Dossardage!$B$4:$G$203,3,FALSE)</f>
        <v>Killian</v>
      </c>
      <c r="F30" s="4" t="str">
        <f>VLOOKUP(C30,[1]Dossardage!$B$4:$G$203,4,FALSE)</f>
        <v>BG</v>
      </c>
      <c r="G30" s="3" t="str">
        <f>VLOOKUP(C30,[1]Dossardage!$B$4:$G$203,5,FALSE)</f>
        <v>Collège de la Retourne</v>
      </c>
      <c r="H30" s="2">
        <f>' Triple Bond'!I31</f>
        <v>5</v>
      </c>
      <c r="I30" s="2">
        <f>Vortex!I31</f>
        <v>12</v>
      </c>
      <c r="J30" s="2">
        <f>Course!H31</f>
        <v>14</v>
      </c>
      <c r="K30" s="1">
        <f>H30+I30+J30</f>
        <v>31</v>
      </c>
    </row>
    <row r="31" spans="2:11" x14ac:dyDescent="0.25">
      <c r="B31" s="1">
        <f>IFERROR(RANK(K31,$K$6:$K$255,0),"")</f>
        <v>55</v>
      </c>
      <c r="C31" s="5">
        <v>226</v>
      </c>
      <c r="D31" s="3" t="str">
        <f>VLOOKUP(C31,[1]Dossardage!$B$4:$G$203,2,FALSE)</f>
        <v>HEU</v>
      </c>
      <c r="E31" s="3" t="str">
        <f>VLOOKUP(C31,[1]Dossardage!$B$4:$G$203,3,FALSE)</f>
        <v>Yileng</v>
      </c>
      <c r="F31" s="4" t="str">
        <f>VLOOKUP(C31,[1]Dossardage!$B$4:$G$203,4,FALSE)</f>
        <v>BG</v>
      </c>
      <c r="G31" s="3" t="str">
        <f>VLOOKUP(C31,[1]Dossardage!$B$4:$G$203,5,FALSE)</f>
        <v>Collège de la Retourne</v>
      </c>
      <c r="H31" s="2">
        <f>' Triple Bond'!I32</f>
        <v>14</v>
      </c>
      <c r="I31" s="2">
        <f>Vortex!I32</f>
        <v>2</v>
      </c>
      <c r="J31" s="2">
        <f>Course!H32</f>
        <v>22</v>
      </c>
      <c r="K31" s="1">
        <f>H31+I31+J31</f>
        <v>38</v>
      </c>
    </row>
    <row r="32" spans="2:11" x14ac:dyDescent="0.25">
      <c r="B32" s="1">
        <f>IFERROR(RANK(K32,$K$6:$K$255,0),"")</f>
        <v>77</v>
      </c>
      <c r="C32" s="5">
        <v>227</v>
      </c>
      <c r="D32" s="3" t="str">
        <f>VLOOKUP(C32,[1]Dossardage!$B$4:$G$203,2,FALSE)</f>
        <v>RIBIERE ARESTIER</v>
      </c>
      <c r="E32" s="3" t="str">
        <f>VLOOKUP(C32,[1]Dossardage!$B$4:$G$203,3,FALSE)</f>
        <v>Tim</v>
      </c>
      <c r="F32" s="4" t="str">
        <f>VLOOKUP(C32,[1]Dossardage!$B$4:$G$203,4,FALSE)</f>
        <v>BG</v>
      </c>
      <c r="G32" s="3" t="str">
        <f>VLOOKUP(C32,[1]Dossardage!$B$4:$G$203,5,FALSE)</f>
        <v>Collège de la Retourne</v>
      </c>
      <c r="H32" s="2">
        <f>' Triple Bond'!I33</f>
        <v>8</v>
      </c>
      <c r="I32" s="2">
        <f>Vortex!I33</f>
        <v>12</v>
      </c>
      <c r="J32" s="2">
        <f>Course!H33</f>
        <v>13</v>
      </c>
      <c r="K32" s="1">
        <f>H32+I32+J32</f>
        <v>33</v>
      </c>
    </row>
    <row r="33" spans="2:11" x14ac:dyDescent="0.25">
      <c r="B33" s="1">
        <f>IFERROR(RANK(K33,$K$6:$K$255,0),"")</f>
        <v>136</v>
      </c>
      <c r="C33" s="5">
        <v>228</v>
      </c>
      <c r="D33" s="3" t="str">
        <f>VLOOKUP(C33,[1]Dossardage!$B$4:$G$203,2,FALSE)</f>
        <v>PELLABEUF</v>
      </c>
      <c r="E33" s="3" t="str">
        <f>VLOOKUP(C33,[1]Dossardage!$B$4:$G$203,3,FALSE)</f>
        <v>Gabriel</v>
      </c>
      <c r="F33" s="4" t="str">
        <f>VLOOKUP(C33,[1]Dossardage!$B$4:$G$203,4,FALSE)</f>
        <v>BG</v>
      </c>
      <c r="G33" s="3" t="str">
        <f>VLOOKUP(C33,[1]Dossardage!$B$4:$G$203,5,FALSE)</f>
        <v>Collège de la Retourne</v>
      </c>
      <c r="H33" s="2">
        <f>' Triple Bond'!I34</f>
        <v>5</v>
      </c>
      <c r="I33" s="2">
        <f>Vortex!I34</f>
        <v>1</v>
      </c>
      <c r="J33" s="2">
        <f>Course!H34</f>
        <v>7</v>
      </c>
      <c r="K33" s="1">
        <f>H33+I33+J33</f>
        <v>13</v>
      </c>
    </row>
    <row r="34" spans="2:11" x14ac:dyDescent="0.25">
      <c r="B34" s="1">
        <f>IFERROR(RANK(K34,$K$6:$K$255,0),"")</f>
        <v>123</v>
      </c>
      <c r="C34" s="5">
        <v>229</v>
      </c>
      <c r="D34" s="3" t="str">
        <f>VLOOKUP(C34,[1]Dossardage!$B$4:$G$203,2,FALSE)</f>
        <v>PILARDEAU</v>
      </c>
      <c r="E34" s="3" t="str">
        <f>VLOOKUP(C34,[1]Dossardage!$B$4:$G$203,3,FALSE)</f>
        <v>Corentin</v>
      </c>
      <c r="F34" s="4" t="str">
        <f>VLOOKUP(C34,[1]Dossardage!$B$4:$G$203,4,FALSE)</f>
        <v>BG</v>
      </c>
      <c r="G34" s="3" t="str">
        <f>VLOOKUP(C34,[1]Dossardage!$B$4:$G$203,5,FALSE)</f>
        <v>Collège de la Retourne</v>
      </c>
      <c r="H34" s="2">
        <f>' Triple Bond'!I35</f>
        <v>7</v>
      </c>
      <c r="I34" s="2">
        <f>Vortex!I35</f>
        <v>2</v>
      </c>
      <c r="J34" s="2">
        <f>Course!H35</f>
        <v>11</v>
      </c>
      <c r="K34" s="1">
        <f>H34+I34+J34</f>
        <v>20</v>
      </c>
    </row>
    <row r="35" spans="2:11" x14ac:dyDescent="0.25">
      <c r="B35" s="1">
        <f>IFERROR(RANK(K35,$K$6:$K$255,0),"")</f>
        <v>64</v>
      </c>
      <c r="C35" s="5">
        <v>230</v>
      </c>
      <c r="D35" s="3" t="str">
        <f>VLOOKUP(C35,[1]Dossardage!$B$4:$G$203,2,FALSE)</f>
        <v>ARNAISE</v>
      </c>
      <c r="E35" s="3" t="str">
        <f>VLOOKUP(C35,[1]Dossardage!$B$4:$G$203,3,FALSE)</f>
        <v>Loris</v>
      </c>
      <c r="F35" s="4" t="str">
        <f>VLOOKUP(C35,[1]Dossardage!$B$4:$G$203,4,FALSE)</f>
        <v>BG</v>
      </c>
      <c r="G35" s="3" t="str">
        <f>VLOOKUP(C35,[1]Dossardage!$B$4:$G$203,5,FALSE)</f>
        <v>Collège de Raucourt</v>
      </c>
      <c r="H35" s="2">
        <f>' Triple Bond'!I36</f>
        <v>10</v>
      </c>
      <c r="I35" s="2">
        <f>Vortex!I36</f>
        <v>12</v>
      </c>
      <c r="J35" s="2">
        <f>Course!H36</f>
        <v>14</v>
      </c>
      <c r="K35" s="1">
        <f>H35+I35+J35</f>
        <v>36</v>
      </c>
    </row>
    <row r="36" spans="2:11" x14ac:dyDescent="0.25">
      <c r="B36" s="1">
        <f>IFERROR(RANK(K36,$K$6:$K$255,0),"")</f>
        <v>153</v>
      </c>
      <c r="C36" s="5">
        <v>231</v>
      </c>
      <c r="D36" s="3">
        <f>VLOOKUP(C36,[1]Dossardage!$B$4:$G$203,2,FALSE)</f>
        <v>0</v>
      </c>
      <c r="E36" s="3">
        <f>VLOOKUP(C36,[1]Dossardage!$B$4:$G$203,3,FALSE)</f>
        <v>0</v>
      </c>
      <c r="F36" s="4">
        <f>VLOOKUP(C36,[1]Dossardage!$B$4:$G$203,4,FALSE)</f>
        <v>0</v>
      </c>
      <c r="G36" s="3">
        <f>VLOOKUP(C36,[1]Dossardage!$B$4:$G$203,5,FALSE)</f>
        <v>0</v>
      </c>
      <c r="H36" s="2" t="str">
        <f>' Triple Bond'!I37</f>
        <v>0</v>
      </c>
      <c r="I36" s="2" t="str">
        <f>Vortex!I37</f>
        <v>0</v>
      </c>
      <c r="J36" s="2">
        <f>Course!H37</f>
        <v>0</v>
      </c>
      <c r="K36" s="1">
        <f>H36+I36+J36</f>
        <v>0</v>
      </c>
    </row>
    <row r="37" spans="2:11" x14ac:dyDescent="0.25">
      <c r="B37" s="1">
        <f>IFERROR(RANK(K37,$K$6:$K$255,0),"")</f>
        <v>55</v>
      </c>
      <c r="C37" s="5">
        <v>232</v>
      </c>
      <c r="D37" s="3" t="str">
        <f>VLOOKUP(C37,[1]Dossardage!$B$4:$G$203,2,FALSE)</f>
        <v>DARET-ALEXANDRE</v>
      </c>
      <c r="E37" s="3" t="str">
        <f>VLOOKUP(C37,[1]Dossardage!$B$4:$G$203,3,FALSE)</f>
        <v>Zacharie</v>
      </c>
      <c r="F37" s="4" t="str">
        <f>VLOOKUP(C37,[1]Dossardage!$B$4:$G$203,4,FALSE)</f>
        <v>BG</v>
      </c>
      <c r="G37" s="3" t="str">
        <f>VLOOKUP(C37,[1]Dossardage!$B$4:$G$203,5,FALSE)</f>
        <v>Collège de Raucourt</v>
      </c>
      <c r="H37" s="2">
        <f>' Triple Bond'!I38</f>
        <v>12</v>
      </c>
      <c r="I37" s="2">
        <f>Vortex!I38</f>
        <v>7</v>
      </c>
      <c r="J37" s="2">
        <f>Course!H38</f>
        <v>19</v>
      </c>
      <c r="K37" s="1">
        <f>H37+I37+J37</f>
        <v>38</v>
      </c>
    </row>
    <row r="38" spans="2:11" x14ac:dyDescent="0.25">
      <c r="B38" s="1">
        <f>IFERROR(RANK(K38,$K$6:$K$255,0),"")</f>
        <v>153</v>
      </c>
      <c r="C38" s="5">
        <v>233</v>
      </c>
      <c r="D38" s="3" t="str">
        <f>VLOOKUP(C38,[1]Dossardage!$B$4:$G$203,2,FALSE)</f>
        <v>ESTABES</v>
      </c>
      <c r="E38" s="3" t="str">
        <f>VLOOKUP(C38,[1]Dossardage!$B$4:$G$203,3,FALSE)</f>
        <v>Keziah</v>
      </c>
      <c r="F38" s="4" t="str">
        <f>VLOOKUP(C38,[1]Dossardage!$B$4:$G$203,4,FALSE)</f>
        <v>BG</v>
      </c>
      <c r="G38" s="3" t="str">
        <f>VLOOKUP(C38,[1]Dossardage!$B$4:$G$203,5,FALSE)</f>
        <v>Collège de Raucourt</v>
      </c>
      <c r="H38" s="2" t="str">
        <f>' Triple Bond'!I39</f>
        <v>0</v>
      </c>
      <c r="I38" s="2" t="str">
        <f>Vortex!I39</f>
        <v>0</v>
      </c>
      <c r="J38" s="2">
        <f>Course!H39</f>
        <v>0</v>
      </c>
      <c r="K38" s="1">
        <f>H38+I38+J38</f>
        <v>0</v>
      </c>
    </row>
    <row r="39" spans="2:11" x14ac:dyDescent="0.25">
      <c r="B39" s="1">
        <f>IFERROR(RANK(K39,$K$6:$K$255,0),"")</f>
        <v>49</v>
      </c>
      <c r="C39" s="5">
        <v>234</v>
      </c>
      <c r="D39" s="3" t="str">
        <f>VLOOKUP(C39,[1]Dossardage!$B$4:$G$203,2,FALSE)</f>
        <v>GOBE</v>
      </c>
      <c r="E39" s="3" t="str">
        <f>VLOOKUP(C39,[1]Dossardage!$B$4:$G$203,3,FALSE)</f>
        <v>Louis</v>
      </c>
      <c r="F39" s="4" t="str">
        <f>VLOOKUP(C39,[1]Dossardage!$B$4:$G$203,4,FALSE)</f>
        <v>BG</v>
      </c>
      <c r="G39" s="3" t="str">
        <f>VLOOKUP(C39,[1]Dossardage!$B$4:$G$203,5,FALSE)</f>
        <v>Collège de Raucourt</v>
      </c>
      <c r="H39" s="2">
        <f>' Triple Bond'!I40</f>
        <v>10</v>
      </c>
      <c r="I39" s="2">
        <f>Vortex!I40</f>
        <v>16</v>
      </c>
      <c r="J39" s="2">
        <f>Course!H40</f>
        <v>14</v>
      </c>
      <c r="K39" s="1">
        <f>H39+I39+J39</f>
        <v>40</v>
      </c>
    </row>
    <row r="40" spans="2:11" x14ac:dyDescent="0.25">
      <c r="B40" s="1">
        <f>IFERROR(RANK(K40,$K$6:$K$255,0),"")</f>
        <v>105</v>
      </c>
      <c r="C40" s="5">
        <v>235</v>
      </c>
      <c r="D40" s="3" t="str">
        <f>VLOOKUP(C40,[1]Dossardage!$B$4:$G$203,2,FALSE)</f>
        <v>LEGRAND--LAMBERT</v>
      </c>
      <c r="E40" s="3" t="str">
        <f>VLOOKUP(C40,[1]Dossardage!$B$4:$G$203,3,FALSE)</f>
        <v>Maxence</v>
      </c>
      <c r="F40" s="4" t="str">
        <f>VLOOKUP(C40,[1]Dossardage!$B$4:$G$203,4,FALSE)</f>
        <v>BG</v>
      </c>
      <c r="G40" s="3" t="str">
        <f>VLOOKUP(C40,[1]Dossardage!$B$4:$G$203,5,FALSE)</f>
        <v>Collège de Raucourt</v>
      </c>
      <c r="H40" s="2">
        <f>' Triple Bond'!I41</f>
        <v>1</v>
      </c>
      <c r="I40" s="2">
        <f>Vortex!I41</f>
        <v>11</v>
      </c>
      <c r="J40" s="2">
        <f>Course!H41</f>
        <v>14</v>
      </c>
      <c r="K40" s="1">
        <f>H40+I40+J40</f>
        <v>26</v>
      </c>
    </row>
    <row r="41" spans="2:11" x14ac:dyDescent="0.25">
      <c r="B41" s="1">
        <f>IFERROR(RANK(K41,$K$6:$K$255,0),"")</f>
        <v>117</v>
      </c>
      <c r="C41" s="5">
        <v>236</v>
      </c>
      <c r="D41" s="3" t="str">
        <f>VLOOKUP(C41,[1]Dossardage!$B$4:$G$203,2,FALSE)</f>
        <v>MARTIN</v>
      </c>
      <c r="E41" s="3" t="str">
        <f>VLOOKUP(C41,[1]Dossardage!$B$4:$G$203,3,FALSE)</f>
        <v>Mathis</v>
      </c>
      <c r="F41" s="4" t="str">
        <f>VLOOKUP(C41,[1]Dossardage!$B$4:$G$203,4,FALSE)</f>
        <v>BG</v>
      </c>
      <c r="G41" s="3" t="str">
        <f>VLOOKUP(C41,[1]Dossardage!$B$4:$G$203,5,FALSE)</f>
        <v>Collège de Raucourt</v>
      </c>
      <c r="H41" s="2">
        <f>' Triple Bond'!I42</f>
        <v>6</v>
      </c>
      <c r="I41" s="2">
        <f>Vortex!I42</f>
        <v>7</v>
      </c>
      <c r="J41" s="2">
        <f>Course!H42</f>
        <v>10</v>
      </c>
      <c r="K41" s="1">
        <f>H41+I41+J41</f>
        <v>23</v>
      </c>
    </row>
    <row r="42" spans="2:11" x14ac:dyDescent="0.25">
      <c r="B42" s="1">
        <f>IFERROR(RANK(K42,$K$6:$K$255,0),"")</f>
        <v>112</v>
      </c>
      <c r="C42" s="5">
        <v>237</v>
      </c>
      <c r="D42" s="3" t="str">
        <f>VLOOKUP(C42,[1]Dossardage!$B$4:$G$203,2,FALSE)</f>
        <v>VAGENENDE</v>
      </c>
      <c r="E42" s="3" t="str">
        <f>VLOOKUP(C42,[1]Dossardage!$B$4:$G$203,3,FALSE)</f>
        <v>Enzo</v>
      </c>
      <c r="F42" s="4" t="str">
        <f>VLOOKUP(C42,[1]Dossardage!$B$4:$G$203,4,FALSE)</f>
        <v>BG</v>
      </c>
      <c r="G42" s="3" t="str">
        <f>VLOOKUP(C42,[1]Dossardage!$B$4:$G$203,5,FALSE)</f>
        <v>Collège de Raucourt</v>
      </c>
      <c r="H42" s="2">
        <f>' Triple Bond'!I43</f>
        <v>7</v>
      </c>
      <c r="I42" s="2">
        <f>Vortex!I43</f>
        <v>1</v>
      </c>
      <c r="J42" s="2">
        <f>Course!H43</f>
        <v>16</v>
      </c>
      <c r="K42" s="1">
        <f>H42+I42+J42</f>
        <v>24</v>
      </c>
    </row>
    <row r="43" spans="2:11" x14ac:dyDescent="0.25">
      <c r="B43" s="1">
        <f>IFERROR(RANK(K43,$K$6:$K$255,0),"")</f>
        <v>10</v>
      </c>
      <c r="C43" s="5">
        <v>238</v>
      </c>
      <c r="D43" s="3" t="str">
        <f>VLOOKUP(C43,[1]Dossardage!$B$4:$G$203,2,FALSE)</f>
        <v>DIEUDONNE</v>
      </c>
      <c r="E43" s="3" t="str">
        <f>VLOOKUP(C43,[1]Dossardage!$B$4:$G$203,3,FALSE)</f>
        <v>NOE</v>
      </c>
      <c r="F43" s="4" t="str">
        <f>VLOOKUP(C43,[1]Dossardage!$B$4:$G$203,4,FALSE)</f>
        <v>BG</v>
      </c>
      <c r="G43" s="3" t="str">
        <f>VLOOKUP(C43,[1]Dossardage!$B$4:$G$203,5,FALSE)</f>
        <v>Collège de Raucourt</v>
      </c>
      <c r="H43" s="2">
        <f>' Triple Bond'!I44</f>
        <v>17</v>
      </c>
      <c r="I43" s="2">
        <f>Vortex!I44</f>
        <v>18</v>
      </c>
      <c r="J43" s="2">
        <f>Course!H44</f>
        <v>25</v>
      </c>
      <c r="K43" s="1">
        <f>H43+I43+J43</f>
        <v>60</v>
      </c>
    </row>
    <row r="44" spans="2:11" x14ac:dyDescent="0.25">
      <c r="B44" s="1">
        <f>IFERROR(RANK(K44,$K$6:$K$255,0),"")</f>
        <v>140</v>
      </c>
      <c r="C44" s="5">
        <v>239</v>
      </c>
      <c r="D44" s="3" t="str">
        <f>VLOOKUP(C44,[1]Dossardage!$B$4:$G$203,2,FALSE)</f>
        <v>HUART</v>
      </c>
      <c r="E44" s="3" t="str">
        <f>VLOOKUP(C44,[1]Dossardage!$B$4:$G$203,3,FALSE)</f>
        <v>MATTHIS</v>
      </c>
      <c r="F44" s="4" t="str">
        <f>VLOOKUP(C44,[1]Dossardage!$B$4:$G$203,4,FALSE)</f>
        <v>BG</v>
      </c>
      <c r="G44" s="3" t="str">
        <f>VLOOKUP(C44,[1]Dossardage!$B$4:$G$203,5,FALSE)</f>
        <v>Collège de Raucourt</v>
      </c>
      <c r="H44" s="2">
        <f>' Triple Bond'!I45</f>
        <v>3</v>
      </c>
      <c r="I44" s="2">
        <f>Vortex!I45</f>
        <v>1</v>
      </c>
      <c r="J44" s="2">
        <f>Course!H45</f>
        <v>7</v>
      </c>
      <c r="K44" s="1">
        <f>H44+I44+J44</f>
        <v>11</v>
      </c>
    </row>
    <row r="45" spans="2:11" x14ac:dyDescent="0.25">
      <c r="B45" s="1">
        <f>IFERROR(RANK(K45,$K$6:$K$255,0),"")</f>
        <v>35</v>
      </c>
      <c r="C45" s="5">
        <v>240</v>
      </c>
      <c r="D45" s="3" t="str">
        <f>VLOOKUP(C45,[1]Dossardage!$B$4:$G$203,2,FALSE)</f>
        <v>LEFEBVRE-CORNIBÉ</v>
      </c>
      <c r="E45" s="3" t="str">
        <f>VLOOKUP(C45,[1]Dossardage!$B$4:$G$203,3,FALSE)</f>
        <v>Maël</v>
      </c>
      <c r="F45" s="4" t="str">
        <f>VLOOKUP(C45,[1]Dossardage!$B$4:$G$203,4,FALSE)</f>
        <v>BG</v>
      </c>
      <c r="G45" s="3" t="str">
        <f>VLOOKUP(C45,[1]Dossardage!$B$4:$G$203,5,FALSE)</f>
        <v>Collège de Raucourt</v>
      </c>
      <c r="H45" s="2">
        <f>' Triple Bond'!I46</f>
        <v>10</v>
      </c>
      <c r="I45" s="2">
        <f>Vortex!I46</f>
        <v>14</v>
      </c>
      <c r="J45" s="2">
        <f>Course!H46</f>
        <v>19</v>
      </c>
      <c r="K45" s="1">
        <f>H45+I45+J45</f>
        <v>43</v>
      </c>
    </row>
    <row r="46" spans="2:11" x14ac:dyDescent="0.25">
      <c r="B46" s="1">
        <f>IFERROR(RANK(K46,$K$6:$K$255,0),"")</f>
        <v>11</v>
      </c>
      <c r="C46" s="5">
        <v>241</v>
      </c>
      <c r="D46" s="3" t="str">
        <f>VLOOKUP(C46,[1]Dossardage!$B$4:$G$203,2,FALSE)</f>
        <v>MICHEL</v>
      </c>
      <c r="E46" s="3" t="str">
        <f>VLOOKUP(C46,[1]Dossardage!$B$4:$G$203,3,FALSE)</f>
        <v>MAXENCE</v>
      </c>
      <c r="F46" s="4" t="str">
        <f>VLOOKUP(C46,[1]Dossardage!$B$4:$G$203,4,FALSE)</f>
        <v>BG</v>
      </c>
      <c r="G46" s="3" t="str">
        <f>VLOOKUP(C46,[1]Dossardage!$B$4:$G$203,5,FALSE)</f>
        <v>Collège de Raucourt</v>
      </c>
      <c r="H46" s="2">
        <f>' Triple Bond'!I47</f>
        <v>9</v>
      </c>
      <c r="I46" s="2">
        <f>Vortex!I47</f>
        <v>14</v>
      </c>
      <c r="J46" s="2">
        <f>Course!H47</f>
        <v>36</v>
      </c>
      <c r="K46" s="1">
        <f>H46+I46+J46</f>
        <v>59</v>
      </c>
    </row>
    <row r="47" spans="2:11" x14ac:dyDescent="0.25">
      <c r="B47" s="1">
        <f>IFERROR(RANK(K47,$K$6:$K$255,0),"")</f>
        <v>60</v>
      </c>
      <c r="C47" s="5">
        <v>242</v>
      </c>
      <c r="D47" s="3" t="str">
        <f>VLOOKUP(C47,[1]Dossardage!$B$4:$G$203,2,FALSE)</f>
        <v>PERCHERON</v>
      </c>
      <c r="E47" s="3" t="str">
        <f>VLOOKUP(C47,[1]Dossardage!$B$4:$G$203,3,FALSE)</f>
        <v>Alexis</v>
      </c>
      <c r="F47" s="4" t="str">
        <f>VLOOKUP(C47,[1]Dossardage!$B$4:$G$203,4,FALSE)</f>
        <v>BG</v>
      </c>
      <c r="G47" s="3" t="str">
        <f>VLOOKUP(C47,[1]Dossardage!$B$4:$G$203,5,FALSE)</f>
        <v>Collège de Raucourt</v>
      </c>
      <c r="H47" s="2">
        <f>' Triple Bond'!I48</f>
        <v>6</v>
      </c>
      <c r="I47" s="2">
        <f>Vortex!I48</f>
        <v>9</v>
      </c>
      <c r="J47" s="2">
        <f>Course!H48</f>
        <v>22</v>
      </c>
      <c r="K47" s="1">
        <f>H47+I47+J47</f>
        <v>37</v>
      </c>
    </row>
    <row r="48" spans="2:11" x14ac:dyDescent="0.25">
      <c r="B48" s="1">
        <f>IFERROR(RANK(K48,$K$6:$K$255,0),"")</f>
        <v>35</v>
      </c>
      <c r="C48" s="5">
        <v>243</v>
      </c>
      <c r="D48" s="3" t="str">
        <f>VLOOKUP(C48,[1]Dossardage!$B$4:$G$203,2,FALSE)</f>
        <v>POTERLOT</v>
      </c>
      <c r="E48" s="3" t="str">
        <f>VLOOKUP(C48,[1]Dossardage!$B$4:$G$203,3,FALSE)</f>
        <v>Thibault</v>
      </c>
      <c r="F48" s="4" t="str">
        <f>VLOOKUP(C48,[1]Dossardage!$B$4:$G$203,4,FALSE)</f>
        <v>BG</v>
      </c>
      <c r="G48" s="3" t="str">
        <f>VLOOKUP(C48,[1]Dossardage!$B$4:$G$203,5,FALSE)</f>
        <v>Collège de Raucourt</v>
      </c>
      <c r="H48" s="2">
        <f>' Triple Bond'!I49</f>
        <v>9</v>
      </c>
      <c r="I48" s="2">
        <f>Vortex!I49</f>
        <v>20</v>
      </c>
      <c r="J48" s="2">
        <f>Course!H49</f>
        <v>14</v>
      </c>
      <c r="K48" s="1">
        <f>H48+I48+J48</f>
        <v>43</v>
      </c>
    </row>
    <row r="49" spans="2:11" x14ac:dyDescent="0.25">
      <c r="B49" s="1">
        <f>IFERROR(RANK(K49,$K$6:$K$255,0),"")</f>
        <v>131</v>
      </c>
      <c r="C49" s="5">
        <v>244</v>
      </c>
      <c r="D49" s="3" t="str">
        <f>VLOOKUP(C49,[1]Dossardage!$B$4:$G$203,2,FALSE)</f>
        <v>PERCHERON</v>
      </c>
      <c r="E49" s="3" t="str">
        <f>VLOOKUP(C49,[1]Dossardage!$B$4:$G$203,3,FALSE)</f>
        <v>MARCEAU</v>
      </c>
      <c r="F49" s="4" t="str">
        <f>VLOOKUP(C49,[1]Dossardage!$B$4:$G$203,4,FALSE)</f>
        <v>BG</v>
      </c>
      <c r="G49" s="3" t="str">
        <f>VLOOKUP(C49,[1]Dossardage!$B$4:$G$203,5,FALSE)</f>
        <v>Collège de Raucourt</v>
      </c>
      <c r="H49" s="2">
        <f>' Triple Bond'!I50</f>
        <v>1</v>
      </c>
      <c r="I49" s="2">
        <f>Vortex!I50</f>
        <v>10</v>
      </c>
      <c r="J49" s="2">
        <f>Course!H50</f>
        <v>5</v>
      </c>
      <c r="K49" s="1">
        <f>H49+I49+J49</f>
        <v>16</v>
      </c>
    </row>
    <row r="50" spans="2:11" x14ac:dyDescent="0.25">
      <c r="B50" s="1">
        <f>IFERROR(RANK(K50,$K$6:$K$255,0),"")</f>
        <v>55</v>
      </c>
      <c r="C50" s="5">
        <v>245</v>
      </c>
      <c r="D50" s="3" t="str">
        <f>VLOOKUP(C50,[1]Dossardage!$B$4:$G$203,2,FALSE)</f>
        <v>FRANCE</v>
      </c>
      <c r="E50" s="3" t="str">
        <f>VLOOKUP(C50,[1]Dossardage!$B$4:$G$203,3,FALSE)</f>
        <v>Maxime</v>
      </c>
      <c r="F50" s="4" t="str">
        <f>VLOOKUP(C50,[1]Dossardage!$B$4:$G$203,4,FALSE)</f>
        <v>BG</v>
      </c>
      <c r="G50" s="3" t="str">
        <f>VLOOKUP(C50,[1]Dossardage!$B$4:$G$203,5,FALSE)</f>
        <v>Collège de Raucourt</v>
      </c>
      <c r="H50" s="2">
        <f>' Triple Bond'!I51</f>
        <v>7</v>
      </c>
      <c r="I50" s="2">
        <f>Vortex!I51</f>
        <v>14</v>
      </c>
      <c r="J50" s="2">
        <f>Course!H51</f>
        <v>17</v>
      </c>
      <c r="K50" s="1">
        <f>H50+I50+J50</f>
        <v>38</v>
      </c>
    </row>
    <row r="51" spans="2:11" x14ac:dyDescent="0.25">
      <c r="B51" s="1">
        <f>IFERROR(RANK(K51,$K$6:$K$255,0),"")</f>
        <v>153</v>
      </c>
      <c r="C51" s="5">
        <v>246</v>
      </c>
      <c r="D51" s="3">
        <f>VLOOKUP(C51,[1]Dossardage!$B$4:$G$203,2,FALSE)</f>
        <v>0</v>
      </c>
      <c r="E51" s="3">
        <f>VLOOKUP(C51,[1]Dossardage!$B$4:$G$203,3,FALSE)</f>
        <v>0</v>
      </c>
      <c r="F51" s="4">
        <f>VLOOKUP(C51,[1]Dossardage!$B$4:$G$203,4,FALSE)</f>
        <v>0</v>
      </c>
      <c r="G51" s="3">
        <f>VLOOKUP(C51,[1]Dossardage!$B$4:$G$203,5,FALSE)</f>
        <v>0</v>
      </c>
      <c r="H51" s="2" t="str">
        <f>' Triple Bond'!I52</f>
        <v>0</v>
      </c>
      <c r="I51" s="2" t="str">
        <f>Vortex!I52</f>
        <v>0</v>
      </c>
      <c r="J51" s="2">
        <f>Course!H52</f>
        <v>0</v>
      </c>
      <c r="K51" s="1">
        <f>H51+I51+J51</f>
        <v>0</v>
      </c>
    </row>
    <row r="52" spans="2:11" x14ac:dyDescent="0.25">
      <c r="B52" s="1">
        <f>IFERROR(RANK(K52,$K$6:$K$255,0),"")</f>
        <v>153</v>
      </c>
      <c r="C52" s="5">
        <v>247</v>
      </c>
      <c r="D52" s="3">
        <f>VLOOKUP(C52,[1]Dossardage!$B$4:$G$203,2,FALSE)</f>
        <v>0</v>
      </c>
      <c r="E52" s="3">
        <f>VLOOKUP(C52,[1]Dossardage!$B$4:$G$203,3,FALSE)</f>
        <v>0</v>
      </c>
      <c r="F52" s="4">
        <f>VLOOKUP(C52,[1]Dossardage!$B$4:$G$203,4,FALSE)</f>
        <v>0</v>
      </c>
      <c r="G52" s="3">
        <f>VLOOKUP(C52,[1]Dossardage!$B$4:$G$203,5,FALSE)</f>
        <v>0</v>
      </c>
      <c r="H52" s="2" t="str">
        <f>' Triple Bond'!I53</f>
        <v>0</v>
      </c>
      <c r="I52" s="2" t="str">
        <f>Vortex!I53</f>
        <v>0</v>
      </c>
      <c r="J52" s="2">
        <f>Course!H53</f>
        <v>0</v>
      </c>
      <c r="K52" s="1">
        <f>H52+I52+J52</f>
        <v>0</v>
      </c>
    </row>
    <row r="53" spans="2:11" x14ac:dyDescent="0.25">
      <c r="B53" s="1">
        <f>IFERROR(RANK(K53,$K$6:$K$255,0),"")</f>
        <v>153</v>
      </c>
      <c r="C53" s="5">
        <v>248</v>
      </c>
      <c r="D53" s="3" t="str">
        <f>VLOOKUP(C53,[1]Dossardage!$B$4:$G$203,2,FALSE)</f>
        <v>RICHARD-MAUPILLIER</v>
      </c>
      <c r="E53" s="3" t="str">
        <f>VLOOKUP(C53,[1]Dossardage!$B$4:$G$203,3,FALSE)</f>
        <v>Tristan</v>
      </c>
      <c r="F53" s="4" t="str">
        <f>VLOOKUP(C53,[1]Dossardage!$B$4:$G$203,4,FALSE)</f>
        <v>BG</v>
      </c>
      <c r="G53" s="3" t="str">
        <f>VLOOKUP(C53,[1]Dossardage!$B$4:$G$203,5,FALSE)</f>
        <v>Collège de Raucourt</v>
      </c>
      <c r="H53" s="2" t="str">
        <f>' Triple Bond'!I54</f>
        <v>0</v>
      </c>
      <c r="I53" s="2" t="str">
        <f>Vortex!I54</f>
        <v>0</v>
      </c>
      <c r="J53" s="2">
        <f>Course!H54</f>
        <v>0</v>
      </c>
      <c r="K53" s="1">
        <f>H53+I53+J53</f>
        <v>0</v>
      </c>
    </row>
    <row r="54" spans="2:11" x14ac:dyDescent="0.25">
      <c r="B54" s="1">
        <f>IFERROR(RANK(K54,$K$6:$K$255,0),"")</f>
        <v>1</v>
      </c>
      <c r="C54" s="5">
        <v>249</v>
      </c>
      <c r="D54" s="3" t="str">
        <f>VLOOKUP(C54,[1]Dossardage!$B$4:$G$203,2,FALSE)</f>
        <v>PINTEAUX</v>
      </c>
      <c r="E54" s="3" t="str">
        <f>VLOOKUP(C54,[1]Dossardage!$B$4:$G$203,3,FALSE)</f>
        <v>SACHA</v>
      </c>
      <c r="F54" s="4" t="str">
        <f>VLOOKUP(C54,[1]Dossardage!$B$4:$G$203,4,FALSE)</f>
        <v>BG</v>
      </c>
      <c r="G54" s="3" t="str">
        <f>VLOOKUP(C54,[1]Dossardage!$B$4:$G$203,5,FALSE)</f>
        <v>Collège du Blanc Marais</v>
      </c>
      <c r="H54" s="2">
        <f>' Triple Bond'!I55</f>
        <v>24</v>
      </c>
      <c r="I54" s="2">
        <f>Vortex!I55</f>
        <v>21</v>
      </c>
      <c r="J54" s="2">
        <f>Course!H55</f>
        <v>37</v>
      </c>
      <c r="K54" s="1">
        <f>H54+I54+J54</f>
        <v>82</v>
      </c>
    </row>
    <row r="55" spans="2:11" x14ac:dyDescent="0.25">
      <c r="B55" s="1">
        <f>IFERROR(RANK(K55,$K$6:$K$255,0),"")</f>
        <v>126</v>
      </c>
      <c r="C55" s="5">
        <v>250</v>
      </c>
      <c r="D55" s="3" t="str">
        <f>VLOOKUP(C55,[1]Dossardage!$B$4:$G$203,2,FALSE)</f>
        <v>METZ</v>
      </c>
      <c r="E55" s="3" t="str">
        <f>VLOOKUP(C55,[1]Dossardage!$B$4:$G$203,3,FALSE)</f>
        <v>CLEMENT</v>
      </c>
      <c r="F55" s="4" t="str">
        <f>VLOOKUP(C55,[1]Dossardage!$B$4:$G$203,4,FALSE)</f>
        <v>BG</v>
      </c>
      <c r="G55" s="3" t="str">
        <f>VLOOKUP(C55,[1]Dossardage!$B$4:$G$203,5,FALSE)</f>
        <v>Collège du Blanc Marais</v>
      </c>
      <c r="H55" s="2">
        <f>' Triple Bond'!I56</f>
        <v>7</v>
      </c>
      <c r="I55" s="2">
        <f>Vortex!I56</f>
        <v>1</v>
      </c>
      <c r="J55" s="2">
        <f>Course!H56</f>
        <v>11</v>
      </c>
      <c r="K55" s="1">
        <f>H55+I55+J55</f>
        <v>19</v>
      </c>
    </row>
    <row r="56" spans="2:11" x14ac:dyDescent="0.25">
      <c r="B56" s="1">
        <f>IFERROR(RANK(K56,$K$6:$K$255,0),"")</f>
        <v>32</v>
      </c>
      <c r="C56" s="5">
        <v>251</v>
      </c>
      <c r="D56" s="3" t="str">
        <f>VLOOKUP(C56,[1]Dossardage!$B$4:$G$203,2,FALSE)</f>
        <v>PINTEAUX</v>
      </c>
      <c r="E56" s="3" t="str">
        <f>VLOOKUP(C56,[1]Dossardage!$B$4:$G$203,3,FALSE)</f>
        <v>LEON</v>
      </c>
      <c r="F56" s="4" t="str">
        <f>VLOOKUP(C56,[1]Dossardage!$B$4:$G$203,4,FALSE)</f>
        <v>BG</v>
      </c>
      <c r="G56" s="3" t="str">
        <f>VLOOKUP(C56,[1]Dossardage!$B$4:$G$203,5,FALSE)</f>
        <v>Collège du Blanc Marais</v>
      </c>
      <c r="H56" s="2">
        <f>' Triple Bond'!I57</f>
        <v>12</v>
      </c>
      <c r="I56" s="2">
        <f>Vortex!I57</f>
        <v>15</v>
      </c>
      <c r="J56" s="2">
        <f>Course!H57</f>
        <v>17</v>
      </c>
      <c r="K56" s="1">
        <f>H56+I56+J56</f>
        <v>44</v>
      </c>
    </row>
    <row r="57" spans="2:11" x14ac:dyDescent="0.25">
      <c r="B57" s="1">
        <f>IFERROR(RANK(K57,$K$6:$K$255,0),"")</f>
        <v>27</v>
      </c>
      <c r="C57" s="5">
        <v>252</v>
      </c>
      <c r="D57" s="3" t="str">
        <f>VLOOKUP(C57,[1]Dossardage!$B$4:$G$203,2,FALSE)</f>
        <v>VIGIER</v>
      </c>
      <c r="E57" s="3" t="str">
        <f>VLOOKUP(C57,[1]Dossardage!$B$4:$G$203,3,FALSE)</f>
        <v>REMI</v>
      </c>
      <c r="F57" s="4" t="str">
        <f>VLOOKUP(C57,[1]Dossardage!$B$4:$G$203,4,FALSE)</f>
        <v>BG</v>
      </c>
      <c r="G57" s="3" t="str">
        <f>VLOOKUP(C57,[1]Dossardage!$B$4:$G$203,5,FALSE)</f>
        <v>Collège du Blanc Marais</v>
      </c>
      <c r="H57" s="2">
        <f>' Triple Bond'!I58</f>
        <v>11</v>
      </c>
      <c r="I57" s="2">
        <f>Vortex!I58</f>
        <v>16</v>
      </c>
      <c r="J57" s="2">
        <f>Course!H58</f>
        <v>19</v>
      </c>
      <c r="K57" s="1">
        <f>H57+I57+J57</f>
        <v>46</v>
      </c>
    </row>
    <row r="58" spans="2:11" x14ac:dyDescent="0.25">
      <c r="B58" s="1">
        <f>IFERROR(RANK(K58,$K$6:$K$255,0),"")</f>
        <v>20</v>
      </c>
      <c r="C58" s="5">
        <v>253</v>
      </c>
      <c r="D58" s="3" t="str">
        <f>VLOOKUP(C58,[1]Dossardage!$B$4:$G$203,2,FALSE)</f>
        <v>MAURICE</v>
      </c>
      <c r="E58" s="3" t="str">
        <f>VLOOKUP(C58,[1]Dossardage!$B$4:$G$203,3,FALSE)</f>
        <v>MARIUS</v>
      </c>
      <c r="F58" s="4" t="str">
        <f>VLOOKUP(C58,[1]Dossardage!$B$4:$G$203,4,FALSE)</f>
        <v>BG</v>
      </c>
      <c r="G58" s="3" t="str">
        <f>VLOOKUP(C58,[1]Dossardage!$B$4:$G$203,5,FALSE)</f>
        <v>Collège du Blanc Marais</v>
      </c>
      <c r="H58" s="2">
        <f>' Triple Bond'!I59</f>
        <v>14</v>
      </c>
      <c r="I58" s="2">
        <f>Vortex!I59</f>
        <v>18</v>
      </c>
      <c r="J58" s="2">
        <f>Course!H59</f>
        <v>19</v>
      </c>
      <c r="K58" s="1">
        <f>H58+I58+J58</f>
        <v>51</v>
      </c>
    </row>
    <row r="59" spans="2:11" x14ac:dyDescent="0.25">
      <c r="B59" s="1">
        <f>IFERROR(RANK(K59,$K$6:$K$255,0),"")</f>
        <v>142</v>
      </c>
      <c r="C59" s="5">
        <v>254</v>
      </c>
      <c r="D59" s="3" t="str">
        <f>VLOOKUP(C59,[1]Dossardage!$B$4:$G$203,2,FALSE)</f>
        <v>ENGEL</v>
      </c>
      <c r="E59" s="3" t="str">
        <f>VLOOKUP(C59,[1]Dossardage!$B$4:$G$203,3,FALSE)</f>
        <v>MAXENCE</v>
      </c>
      <c r="F59" s="4" t="str">
        <f>VLOOKUP(C59,[1]Dossardage!$B$4:$G$203,4,FALSE)</f>
        <v>BG</v>
      </c>
      <c r="G59" s="3" t="str">
        <f>VLOOKUP(C59,[1]Dossardage!$B$4:$G$203,5,FALSE)</f>
        <v>Collège du Blanc Marais</v>
      </c>
      <c r="H59" s="2">
        <f>' Triple Bond'!I60</f>
        <v>2</v>
      </c>
      <c r="I59" s="2">
        <f>Vortex!I60</f>
        <v>1</v>
      </c>
      <c r="J59" s="2">
        <f>Course!H60</f>
        <v>5</v>
      </c>
      <c r="K59" s="1">
        <f>H59+I59+J59</f>
        <v>8</v>
      </c>
    </row>
    <row r="60" spans="2:11" x14ac:dyDescent="0.25">
      <c r="B60" s="1">
        <f>IFERROR(RANK(K60,$K$6:$K$255,0),"")</f>
        <v>153</v>
      </c>
      <c r="C60" s="5">
        <v>255</v>
      </c>
      <c r="D60" s="3">
        <f>VLOOKUP(C60,[1]Dossardage!$B$4:$G$203,2,FALSE)</f>
        <v>0</v>
      </c>
      <c r="E60" s="3">
        <f>VLOOKUP(C60,[1]Dossardage!$B$4:$G$203,3,FALSE)</f>
        <v>0</v>
      </c>
      <c r="F60" s="4">
        <f>VLOOKUP(C60,[1]Dossardage!$B$4:$G$203,4,FALSE)</f>
        <v>0</v>
      </c>
      <c r="G60" s="3">
        <f>VLOOKUP(C60,[1]Dossardage!$B$4:$G$203,5,FALSE)</f>
        <v>0</v>
      </c>
      <c r="H60" s="2" t="str">
        <f>' Triple Bond'!I61</f>
        <v>0</v>
      </c>
      <c r="I60" s="2" t="str">
        <f>Vortex!I61</f>
        <v>0</v>
      </c>
      <c r="J60" s="2">
        <f>Course!H61</f>
        <v>0</v>
      </c>
      <c r="K60" s="1">
        <f>H60+I60+J60</f>
        <v>0</v>
      </c>
    </row>
    <row r="61" spans="2:11" x14ac:dyDescent="0.25">
      <c r="B61" s="1">
        <f>IFERROR(RANK(K61,$K$6:$K$255,0),"")</f>
        <v>25</v>
      </c>
      <c r="C61" s="5">
        <v>256</v>
      </c>
      <c r="D61" s="3" t="str">
        <f>VLOOKUP(C61,[1]Dossardage!$B$4:$G$203,2,FALSE)</f>
        <v>DE ARAUJO</v>
      </c>
      <c r="E61" s="3" t="str">
        <f>VLOOKUP(C61,[1]Dossardage!$B$4:$G$203,3,FALSE)</f>
        <v>MARCO</v>
      </c>
      <c r="F61" s="4" t="str">
        <f>VLOOKUP(C61,[1]Dossardage!$B$4:$G$203,4,FALSE)</f>
        <v>BG</v>
      </c>
      <c r="G61" s="3" t="str">
        <f>VLOOKUP(C61,[1]Dossardage!$B$4:$G$203,5,FALSE)</f>
        <v>Collège du Val de Meuse</v>
      </c>
      <c r="H61" s="2">
        <f>' Triple Bond'!I62</f>
        <v>13</v>
      </c>
      <c r="I61" s="2">
        <f>Vortex!I62</f>
        <v>18</v>
      </c>
      <c r="J61" s="2">
        <f>Course!H62</f>
        <v>17</v>
      </c>
      <c r="K61" s="1">
        <f>H61+I61+J61</f>
        <v>48</v>
      </c>
    </row>
    <row r="62" spans="2:11" x14ac:dyDescent="0.25">
      <c r="B62" s="1">
        <f>IFERROR(RANK(K62,$K$6:$K$255,0),"")</f>
        <v>83</v>
      </c>
      <c r="C62" s="5">
        <v>257</v>
      </c>
      <c r="D62" s="3" t="str">
        <f>VLOOKUP(C62,[1]Dossardage!$B$4:$G$203,2,FALSE)</f>
        <v>LAURENCIG</v>
      </c>
      <c r="E62" s="3" t="str">
        <f>VLOOKUP(C62,[1]Dossardage!$B$4:$G$203,3,FALSE)</f>
        <v>Noam</v>
      </c>
      <c r="F62" s="4" t="str">
        <f>VLOOKUP(C62,[1]Dossardage!$B$4:$G$203,4,FALSE)</f>
        <v>BG</v>
      </c>
      <c r="G62" s="3" t="str">
        <f>VLOOKUP(C62,[1]Dossardage!$B$4:$G$203,5,FALSE)</f>
        <v>Collège du Val de Meuse</v>
      </c>
      <c r="H62" s="2">
        <f>' Triple Bond'!I63</f>
        <v>6</v>
      </c>
      <c r="I62" s="2">
        <f>Vortex!I63</f>
        <v>3</v>
      </c>
      <c r="J62" s="2">
        <f>Course!H63</f>
        <v>22</v>
      </c>
      <c r="K62" s="1">
        <f>H62+I62+J62</f>
        <v>31</v>
      </c>
    </row>
    <row r="63" spans="2:11" x14ac:dyDescent="0.25">
      <c r="B63" s="1">
        <f>IFERROR(RANK(K63,$K$6:$K$255,0),"")</f>
        <v>49</v>
      </c>
      <c r="C63" s="5">
        <v>258</v>
      </c>
      <c r="D63" s="3" t="str">
        <f>VLOOKUP(C63,[1]Dossardage!$B$4:$G$203,2,FALSE)</f>
        <v>MORASSI</v>
      </c>
      <c r="E63" s="3" t="str">
        <f>VLOOKUP(C63,[1]Dossardage!$B$4:$G$203,3,FALSE)</f>
        <v>PIERRE</v>
      </c>
      <c r="F63" s="4" t="str">
        <f>VLOOKUP(C63,[1]Dossardage!$B$4:$G$203,4,FALSE)</f>
        <v>BG</v>
      </c>
      <c r="G63" s="3" t="str">
        <f>VLOOKUP(C63,[1]Dossardage!$B$4:$G$203,5,FALSE)</f>
        <v>Collège du Val de Meuse</v>
      </c>
      <c r="H63" s="2">
        <f>' Triple Bond'!I64</f>
        <v>9</v>
      </c>
      <c r="I63" s="2">
        <f>Vortex!I64</f>
        <v>19</v>
      </c>
      <c r="J63" s="2">
        <f>Course!H64</f>
        <v>12</v>
      </c>
      <c r="K63" s="1">
        <f>H63+I63+J63</f>
        <v>40</v>
      </c>
    </row>
    <row r="64" spans="2:11" x14ac:dyDescent="0.25">
      <c r="B64" s="1">
        <f>IFERROR(RANK(K64,$K$6:$K$255,0),"")</f>
        <v>112</v>
      </c>
      <c r="C64" s="5">
        <v>259</v>
      </c>
      <c r="D64" s="3" t="str">
        <f>VLOOKUP(C64,[1]Dossardage!$B$4:$G$203,2,FALSE)</f>
        <v>REMY</v>
      </c>
      <c r="E64" s="3" t="str">
        <f>VLOOKUP(C64,[1]Dossardage!$B$4:$G$203,3,FALSE)</f>
        <v>Jules</v>
      </c>
      <c r="F64" s="4" t="str">
        <f>VLOOKUP(C64,[1]Dossardage!$B$4:$G$203,4,FALSE)</f>
        <v>BG</v>
      </c>
      <c r="G64" s="3" t="str">
        <f>VLOOKUP(C64,[1]Dossardage!$B$4:$G$203,5,FALSE)</f>
        <v>Collège du Val de Meuse</v>
      </c>
      <c r="H64" s="2">
        <f>' Triple Bond'!I65</f>
        <v>10</v>
      </c>
      <c r="I64" s="2">
        <f>Vortex!I65</f>
        <v>1</v>
      </c>
      <c r="J64" s="2">
        <f>Course!H65</f>
        <v>13</v>
      </c>
      <c r="K64" s="1">
        <f>H64+I64+J64</f>
        <v>24</v>
      </c>
    </row>
    <row r="65" spans="2:11" x14ac:dyDescent="0.25">
      <c r="B65" s="1">
        <f>IFERROR(RANK(K65,$K$6:$K$255,0),"")</f>
        <v>64</v>
      </c>
      <c r="C65" s="5">
        <v>260</v>
      </c>
      <c r="D65" s="3" t="str">
        <f>VLOOKUP(C65,[1]Dossardage!$B$4:$G$203,2,FALSE)</f>
        <v>THOUE</v>
      </c>
      <c r="E65" s="3" t="str">
        <f>VLOOKUP(C65,[1]Dossardage!$B$4:$G$203,3,FALSE)</f>
        <v>Nolan</v>
      </c>
      <c r="F65" s="4" t="str">
        <f>VLOOKUP(C65,[1]Dossardage!$B$4:$G$203,4,FALSE)</f>
        <v>BG</v>
      </c>
      <c r="G65" s="3" t="str">
        <f>VLOOKUP(C65,[1]Dossardage!$B$4:$G$203,5,FALSE)</f>
        <v>Collège du Val de Meuse</v>
      </c>
      <c r="H65" s="2">
        <f>' Triple Bond'!I66</f>
        <v>13</v>
      </c>
      <c r="I65" s="2">
        <f>Vortex!I66</f>
        <v>9</v>
      </c>
      <c r="J65" s="2">
        <f>Course!H66</f>
        <v>14</v>
      </c>
      <c r="K65" s="1">
        <f>H65+I65+J65</f>
        <v>36</v>
      </c>
    </row>
    <row r="66" spans="2:11" x14ac:dyDescent="0.25">
      <c r="B66" s="1">
        <f>IFERROR(RANK(K66,$K$6:$K$255,0),"")</f>
        <v>32</v>
      </c>
      <c r="C66" s="5">
        <v>261</v>
      </c>
      <c r="D66" s="3" t="str">
        <f>VLOOKUP(C66,[1]Dossardage!$B$4:$G$203,2,FALSE)</f>
        <v>CORBELLARI</v>
      </c>
      <c r="E66" s="3" t="str">
        <f>VLOOKUP(C66,[1]Dossardage!$B$4:$G$203,3,FALSE)</f>
        <v>Lubin</v>
      </c>
      <c r="F66" s="4" t="str">
        <f>VLOOKUP(C66,[1]Dossardage!$B$4:$G$203,4,FALSE)</f>
        <v>BG</v>
      </c>
      <c r="G66" s="3" t="str">
        <f>VLOOKUP(C66,[1]Dossardage!$B$4:$G$203,5,FALSE)</f>
        <v>Collège Elisabeth de Nassau</v>
      </c>
      <c r="H66" s="2">
        <f>' Triple Bond'!I67</f>
        <v>11</v>
      </c>
      <c r="I66" s="2">
        <f>Vortex!I67</f>
        <v>17</v>
      </c>
      <c r="J66" s="2">
        <f>Course!H67</f>
        <v>16</v>
      </c>
      <c r="K66" s="1">
        <f>H66+I66+J66</f>
        <v>44</v>
      </c>
    </row>
    <row r="67" spans="2:11" x14ac:dyDescent="0.25">
      <c r="B67" s="1">
        <f>IFERROR(RANK(K67,$K$6:$K$255,0),"")</f>
        <v>101</v>
      </c>
      <c r="C67" s="5">
        <v>262</v>
      </c>
      <c r="D67" s="3" t="str">
        <f>VLOOKUP(C67,[1]Dossardage!$B$4:$G$203,2,FALSE)</f>
        <v>FOURNY</v>
      </c>
      <c r="E67" s="3" t="str">
        <f>VLOOKUP(C67,[1]Dossardage!$B$4:$G$203,3,FALSE)</f>
        <v>Gaspard</v>
      </c>
      <c r="F67" s="4" t="str">
        <f>VLOOKUP(C67,[1]Dossardage!$B$4:$G$203,4,FALSE)</f>
        <v>BG</v>
      </c>
      <c r="G67" s="3" t="str">
        <f>VLOOKUP(C67,[1]Dossardage!$B$4:$G$203,5,FALSE)</f>
        <v>Collège Elisabeth de Nassau</v>
      </c>
      <c r="H67" s="2">
        <f>' Triple Bond'!I68</f>
        <v>10</v>
      </c>
      <c r="I67" s="2">
        <f>Vortex!I68</f>
        <v>1</v>
      </c>
      <c r="J67" s="2">
        <f>Course!H68</f>
        <v>16</v>
      </c>
      <c r="K67" s="1">
        <f>H67+I67+J67</f>
        <v>27</v>
      </c>
    </row>
    <row r="68" spans="2:11" x14ac:dyDescent="0.25">
      <c r="B68" s="1">
        <f>IFERROR(RANK(K68,$K$6:$K$255,0),"")</f>
        <v>105</v>
      </c>
      <c r="C68" s="5">
        <v>263</v>
      </c>
      <c r="D68" s="3" t="str">
        <f>VLOOKUP(C68,[1]Dossardage!$B$4:$G$203,2,FALSE)</f>
        <v>MEZIANI</v>
      </c>
      <c r="E68" s="3" t="str">
        <f>VLOOKUP(C68,[1]Dossardage!$B$4:$G$203,3,FALSE)</f>
        <v>Driss</v>
      </c>
      <c r="F68" s="4" t="str">
        <f>VLOOKUP(C68,[1]Dossardage!$B$4:$G$203,4,FALSE)</f>
        <v>BG</v>
      </c>
      <c r="G68" s="3" t="str">
        <f>VLOOKUP(C68,[1]Dossardage!$B$4:$G$203,5,FALSE)</f>
        <v>Collège Elisabeth de Nassau</v>
      </c>
      <c r="H68" s="2">
        <f>' Triple Bond'!I69</f>
        <v>6</v>
      </c>
      <c r="I68" s="2">
        <f>Vortex!I69</f>
        <v>4</v>
      </c>
      <c r="J68" s="2">
        <f>Course!H69</f>
        <v>16</v>
      </c>
      <c r="K68" s="1">
        <f>H68+I68+J68</f>
        <v>26</v>
      </c>
    </row>
    <row r="69" spans="2:11" x14ac:dyDescent="0.25">
      <c r="B69" s="1">
        <f>IFERROR(RANK(K69,$K$6:$K$255,0),"")</f>
        <v>83</v>
      </c>
      <c r="C69" s="5">
        <v>264</v>
      </c>
      <c r="D69" s="3" t="str">
        <f>VLOOKUP(C69,[1]Dossardage!$B$4:$G$203,2,FALSE)</f>
        <v>VAN COPENOLLE</v>
      </c>
      <c r="E69" s="3" t="str">
        <f>VLOOKUP(C69,[1]Dossardage!$B$4:$G$203,3,FALSE)</f>
        <v>Jules</v>
      </c>
      <c r="F69" s="4" t="str">
        <f>VLOOKUP(C69,[1]Dossardage!$B$4:$G$203,4,FALSE)</f>
        <v>BG</v>
      </c>
      <c r="G69" s="3" t="str">
        <f>VLOOKUP(C69,[1]Dossardage!$B$4:$G$203,5,FALSE)</f>
        <v>Collège Elisabeth de Nassau</v>
      </c>
      <c r="H69" s="2">
        <f>' Triple Bond'!I70</f>
        <v>11</v>
      </c>
      <c r="I69" s="2">
        <f>Vortex!I70</f>
        <v>3</v>
      </c>
      <c r="J69" s="2">
        <f>Course!H70</f>
        <v>17</v>
      </c>
      <c r="K69" s="1">
        <f>H69+I69+J69</f>
        <v>31</v>
      </c>
    </row>
    <row r="70" spans="2:11" x14ac:dyDescent="0.25">
      <c r="B70" s="1">
        <f>IFERROR(RANK(K70,$K$6:$K$255,0),"")</f>
        <v>139</v>
      </c>
      <c r="C70" s="5">
        <v>265</v>
      </c>
      <c r="D70" s="3" t="str">
        <f>VLOOKUP(C70,[1]Dossardage!$B$4:$G$203,2,FALSE)</f>
        <v>RACLOT</v>
      </c>
      <c r="E70" s="3" t="str">
        <f>VLOOKUP(C70,[1]Dossardage!$B$4:$G$203,3,FALSE)</f>
        <v>Charly</v>
      </c>
      <c r="F70" s="4" t="str">
        <f>VLOOKUP(C70,[1]Dossardage!$B$4:$G$203,4,FALSE)</f>
        <v>BG</v>
      </c>
      <c r="G70" s="3" t="str">
        <f>VLOOKUP(C70,[1]Dossardage!$B$4:$G$203,5,FALSE)</f>
        <v>Collège Éva Thomé</v>
      </c>
      <c r="H70" s="2">
        <f>' Triple Bond'!I71</f>
        <v>4</v>
      </c>
      <c r="I70" s="2">
        <f>Vortex!I71</f>
        <v>1</v>
      </c>
      <c r="J70" s="2">
        <f>Course!H71</f>
        <v>7</v>
      </c>
      <c r="K70" s="1">
        <f>H70+I70+J70</f>
        <v>12</v>
      </c>
    </row>
    <row r="71" spans="2:11" x14ac:dyDescent="0.25">
      <c r="B71" s="1">
        <f>IFERROR(RANK(K71,$K$6:$K$255,0),"")</f>
        <v>53</v>
      </c>
      <c r="C71" s="5">
        <v>266</v>
      </c>
      <c r="D71" s="3" t="str">
        <f>VLOOKUP(C71,[1]Dossardage!$B$4:$G$203,2,FALSE)</f>
        <v>NEGRINI</v>
      </c>
      <c r="E71" s="3" t="str">
        <f>VLOOKUP(C71,[1]Dossardage!$B$4:$G$203,3,FALSE)</f>
        <v>Loucas</v>
      </c>
      <c r="F71" s="4" t="str">
        <f>VLOOKUP(C71,[1]Dossardage!$B$4:$G$203,4,FALSE)</f>
        <v>BG</v>
      </c>
      <c r="G71" s="3" t="str">
        <f>VLOOKUP(C71,[1]Dossardage!$B$4:$G$203,5,FALSE)</f>
        <v>Collège Éva Thomé</v>
      </c>
      <c r="H71" s="2">
        <f>' Triple Bond'!I72</f>
        <v>8</v>
      </c>
      <c r="I71" s="2">
        <f>Vortex!I72</f>
        <v>14</v>
      </c>
      <c r="J71" s="2">
        <f>Course!H72</f>
        <v>17</v>
      </c>
      <c r="K71" s="1">
        <f>H71+I71+J71</f>
        <v>39</v>
      </c>
    </row>
    <row r="72" spans="2:11" x14ac:dyDescent="0.25">
      <c r="B72" s="1">
        <f>IFERROR(RANK(K72,$K$6:$K$255,0),"")</f>
        <v>153</v>
      </c>
      <c r="C72" s="5">
        <v>267</v>
      </c>
      <c r="D72" s="3">
        <f>VLOOKUP(C72,[1]Dossardage!$B$4:$G$203,2,FALSE)</f>
        <v>0</v>
      </c>
      <c r="E72" s="3">
        <f>VLOOKUP(C72,[1]Dossardage!$B$4:$G$203,3,FALSE)</f>
        <v>0</v>
      </c>
      <c r="F72" s="4">
        <f>VLOOKUP(C72,[1]Dossardage!$B$4:$G$203,4,FALSE)</f>
        <v>0</v>
      </c>
      <c r="G72" s="3">
        <f>VLOOKUP(C72,[1]Dossardage!$B$4:$G$203,5,FALSE)</f>
        <v>0</v>
      </c>
      <c r="H72" s="2" t="str">
        <f>' Triple Bond'!I73</f>
        <v>0</v>
      </c>
      <c r="I72" s="2" t="str">
        <f>Vortex!I73</f>
        <v>0</v>
      </c>
      <c r="J72" s="2">
        <f>Course!H73</f>
        <v>0</v>
      </c>
      <c r="K72" s="1">
        <f>H72+I72+J72</f>
        <v>0</v>
      </c>
    </row>
    <row r="73" spans="2:11" x14ac:dyDescent="0.25">
      <c r="B73" s="1">
        <f>IFERROR(RANK(K73,$K$6:$K$255,0),"")</f>
        <v>153</v>
      </c>
      <c r="C73" s="5">
        <v>268</v>
      </c>
      <c r="D73" s="3">
        <f>VLOOKUP(C73,[1]Dossardage!$B$4:$G$203,2,FALSE)</f>
        <v>0</v>
      </c>
      <c r="E73" s="3">
        <f>VLOOKUP(C73,[1]Dossardage!$B$4:$G$203,3,FALSE)</f>
        <v>0</v>
      </c>
      <c r="F73" s="4">
        <f>VLOOKUP(C73,[1]Dossardage!$B$4:$G$203,4,FALSE)</f>
        <v>0</v>
      </c>
      <c r="G73" s="3">
        <f>VLOOKUP(C73,[1]Dossardage!$B$4:$G$203,5,FALSE)</f>
        <v>0</v>
      </c>
      <c r="H73" s="2" t="str">
        <f>' Triple Bond'!I74</f>
        <v>0</v>
      </c>
      <c r="I73" s="2" t="str">
        <f>Vortex!I74</f>
        <v>0</v>
      </c>
      <c r="J73" s="2">
        <f>Course!H74</f>
        <v>0</v>
      </c>
      <c r="K73" s="1">
        <f>H73+I73+J73</f>
        <v>0</v>
      </c>
    </row>
    <row r="74" spans="2:11" x14ac:dyDescent="0.25">
      <c r="B74" s="1">
        <f>IFERROR(RANK(K74,$K$6:$K$255,0),"")</f>
        <v>130</v>
      </c>
      <c r="C74" s="5">
        <v>269</v>
      </c>
      <c r="D74" s="3" t="str">
        <f>VLOOKUP(C74,[1]Dossardage!$B$4:$G$203,2,FALSE)</f>
        <v>DEBRENNE</v>
      </c>
      <c r="E74" s="3" t="str">
        <f>VLOOKUP(C74,[1]Dossardage!$B$4:$G$203,3,FALSE)</f>
        <v>Romain</v>
      </c>
      <c r="F74" s="4" t="str">
        <f>VLOOKUP(C74,[1]Dossardage!$B$4:$G$203,4,FALSE)</f>
        <v>BG</v>
      </c>
      <c r="G74" s="3" t="str">
        <f>VLOOKUP(C74,[1]Dossardage!$B$4:$G$203,5,FALSE)</f>
        <v>Collège Éva Thomé</v>
      </c>
      <c r="H74" s="2">
        <f>' Triple Bond'!I75</f>
        <v>4</v>
      </c>
      <c r="I74" s="2">
        <f>Vortex!I75</f>
        <v>1</v>
      </c>
      <c r="J74" s="2">
        <f>Course!H75</f>
        <v>12</v>
      </c>
      <c r="K74" s="1">
        <f>H74+I74+J74</f>
        <v>17</v>
      </c>
    </row>
    <row r="75" spans="2:11" x14ac:dyDescent="0.25">
      <c r="B75" s="1">
        <f>IFERROR(RANK(K75,$K$6:$K$255,0),"")</f>
        <v>60</v>
      </c>
      <c r="C75" s="5">
        <v>270</v>
      </c>
      <c r="D75" s="3" t="str">
        <f>VLOOKUP(C75,[1]Dossardage!$B$4:$G$203,2,FALSE)</f>
        <v>PETIT</v>
      </c>
      <c r="E75" s="3" t="str">
        <f>VLOOKUP(C75,[1]Dossardage!$B$4:$G$203,3,FALSE)</f>
        <v>Flavien</v>
      </c>
      <c r="F75" s="4" t="str">
        <f>VLOOKUP(C75,[1]Dossardage!$B$4:$G$203,4,FALSE)</f>
        <v>BG</v>
      </c>
      <c r="G75" s="3" t="str">
        <f>VLOOKUP(C75,[1]Dossardage!$B$4:$G$203,5,FALSE)</f>
        <v>Collège Éva Thomé</v>
      </c>
      <c r="H75" s="2">
        <f>' Triple Bond'!I76</f>
        <v>11</v>
      </c>
      <c r="I75" s="2">
        <f>Vortex!I76</f>
        <v>7</v>
      </c>
      <c r="J75" s="2">
        <f>Course!H76</f>
        <v>19</v>
      </c>
      <c r="K75" s="1">
        <f>H75+I75+J75</f>
        <v>37</v>
      </c>
    </row>
    <row r="76" spans="2:11" x14ac:dyDescent="0.25">
      <c r="B76" s="1">
        <f>IFERROR(RANK(K76,$K$6:$K$255,0),"")</f>
        <v>30</v>
      </c>
      <c r="C76" s="5">
        <v>271</v>
      </c>
      <c r="D76" s="3" t="str">
        <f>VLOOKUP(C76,[1]Dossardage!$B$4:$G$203,2,FALSE)</f>
        <v>SCHEUER</v>
      </c>
      <c r="E76" s="3" t="str">
        <f>VLOOKUP(C76,[1]Dossardage!$B$4:$G$203,3,FALSE)</f>
        <v>Augustin</v>
      </c>
      <c r="F76" s="4" t="str">
        <f>VLOOKUP(C76,[1]Dossardage!$B$4:$G$203,4,FALSE)</f>
        <v>BG</v>
      </c>
      <c r="G76" s="3" t="str">
        <f>VLOOKUP(C76,[1]Dossardage!$B$4:$G$203,5,FALSE)</f>
        <v>Collège Éva Thomé</v>
      </c>
      <c r="H76" s="2">
        <f>' Triple Bond'!I77</f>
        <v>9</v>
      </c>
      <c r="I76" s="2">
        <f>Vortex!I77</f>
        <v>13</v>
      </c>
      <c r="J76" s="2">
        <f>Course!H77</f>
        <v>23</v>
      </c>
      <c r="K76" s="1">
        <f>H76+I76+J76</f>
        <v>45</v>
      </c>
    </row>
    <row r="77" spans="2:11" x14ac:dyDescent="0.25">
      <c r="B77" s="1">
        <f>IFERROR(RANK(K77,$K$6:$K$255,0),"")</f>
        <v>136</v>
      </c>
      <c r="C77" s="5">
        <v>272</v>
      </c>
      <c r="D77" s="3" t="str">
        <f>VLOOKUP(C77,[1]Dossardage!$B$4:$G$203,2,FALSE)</f>
        <v>BONTE</v>
      </c>
      <c r="E77" s="3" t="str">
        <f>VLOOKUP(C77,[1]Dossardage!$B$4:$G$203,3,FALSE)</f>
        <v>Melvyne</v>
      </c>
      <c r="F77" s="4" t="str">
        <f>VLOOKUP(C77,[1]Dossardage!$B$4:$G$203,4,FALSE)</f>
        <v>BG</v>
      </c>
      <c r="G77" s="3" t="str">
        <f>VLOOKUP(C77,[1]Dossardage!$B$4:$G$203,5,FALSE)</f>
        <v>Collège Éva Thomé</v>
      </c>
      <c r="H77" s="2">
        <f>' Triple Bond'!I78</f>
        <v>2</v>
      </c>
      <c r="I77" s="2">
        <f>Vortex!I78</f>
        <v>2</v>
      </c>
      <c r="J77" s="2">
        <f>Course!H78</f>
        <v>9</v>
      </c>
      <c r="K77" s="1">
        <f>H77+I77+J77</f>
        <v>13</v>
      </c>
    </row>
    <row r="78" spans="2:11" x14ac:dyDescent="0.25">
      <c r="B78" s="1">
        <f>IFERROR(RANK(K78,$K$6:$K$255,0),"")</f>
        <v>89</v>
      </c>
      <c r="C78" s="5">
        <v>273</v>
      </c>
      <c r="D78" s="3" t="str">
        <f>VLOOKUP(C78,[1]Dossardage!$B$4:$G$203,2,FALSE)</f>
        <v>DEBRENNE</v>
      </c>
      <c r="E78" s="3" t="str">
        <f>VLOOKUP(C78,[1]Dossardage!$B$4:$G$203,3,FALSE)</f>
        <v>Matéo</v>
      </c>
      <c r="F78" s="4" t="str">
        <f>VLOOKUP(C78,[1]Dossardage!$B$4:$G$203,4,FALSE)</f>
        <v>BG</v>
      </c>
      <c r="G78" s="3" t="str">
        <f>VLOOKUP(C78,[1]Dossardage!$B$4:$G$203,5,FALSE)</f>
        <v>Collège Éva Thomé</v>
      </c>
      <c r="H78" s="2">
        <f>' Triple Bond'!I79</f>
        <v>11</v>
      </c>
      <c r="I78" s="2" t="str">
        <f>Vortex!I79</f>
        <v>0</v>
      </c>
      <c r="J78" s="2">
        <f>Course!H79</f>
        <v>19</v>
      </c>
      <c r="K78" s="1">
        <f>H78+I78+J78</f>
        <v>30</v>
      </c>
    </row>
    <row r="79" spans="2:11" x14ac:dyDescent="0.25">
      <c r="B79" s="1">
        <f>IFERROR(RANK(K79,$K$6:$K$255,0),"")</f>
        <v>70</v>
      </c>
      <c r="C79" s="5">
        <v>274</v>
      </c>
      <c r="D79" s="3" t="str">
        <f>VLOOKUP(C79,[1]Dossardage!$B$4:$G$203,2,FALSE)</f>
        <v>MELCHIOR</v>
      </c>
      <c r="E79" s="3" t="str">
        <f>VLOOKUP(C79,[1]Dossardage!$B$4:$G$203,3,FALSE)</f>
        <v>Alix</v>
      </c>
      <c r="F79" s="4" t="str">
        <f>VLOOKUP(C79,[1]Dossardage!$B$4:$G$203,4,FALSE)</f>
        <v>BG</v>
      </c>
      <c r="G79" s="3" t="str">
        <f>VLOOKUP(C79,[1]Dossardage!$B$4:$G$203,5,FALSE)</f>
        <v>Collège Éva Thomé</v>
      </c>
      <c r="H79" s="2">
        <f>' Triple Bond'!I80</f>
        <v>3</v>
      </c>
      <c r="I79" s="2">
        <f>Vortex!I80</f>
        <v>18</v>
      </c>
      <c r="J79" s="2">
        <f>Course!H80</f>
        <v>14</v>
      </c>
      <c r="K79" s="1">
        <f>H79+I79+J79</f>
        <v>35</v>
      </c>
    </row>
    <row r="80" spans="2:11" x14ac:dyDescent="0.25">
      <c r="B80" s="1">
        <f>IFERROR(RANK(K80,$K$6:$K$255,0),"")</f>
        <v>16</v>
      </c>
      <c r="C80" s="5">
        <v>275</v>
      </c>
      <c r="D80" s="3" t="str">
        <f>VLOOKUP(C80,[1]Dossardage!$B$4:$G$203,2,FALSE)</f>
        <v>COGNIARD</v>
      </c>
      <c r="E80" s="3" t="str">
        <f>VLOOKUP(C80,[1]Dossardage!$B$4:$G$203,3,FALSE)</f>
        <v>Robin</v>
      </c>
      <c r="F80" s="4" t="str">
        <f>VLOOKUP(C80,[1]Dossardage!$B$4:$G$203,4,FALSE)</f>
        <v>BG</v>
      </c>
      <c r="G80" s="3" t="str">
        <f>VLOOKUP(C80,[1]Dossardage!$B$4:$G$203,5,FALSE)</f>
        <v>Collège Éva Thomé</v>
      </c>
      <c r="H80" s="2">
        <f>' Triple Bond'!I81</f>
        <v>14</v>
      </c>
      <c r="I80" s="2">
        <f>Vortex!I81</f>
        <v>15</v>
      </c>
      <c r="J80" s="2">
        <f>Course!H81</f>
        <v>23</v>
      </c>
      <c r="K80" s="1">
        <f>H80+I80+J80</f>
        <v>52</v>
      </c>
    </row>
    <row r="81" spans="2:11" x14ac:dyDescent="0.25">
      <c r="B81" s="1">
        <f>IFERROR(RANK(K81,$K$6:$K$255,0),"")</f>
        <v>22</v>
      </c>
      <c r="C81" s="5">
        <v>276</v>
      </c>
      <c r="D81" s="3" t="str">
        <f>VLOOKUP(C81,[1]Dossardage!$B$4:$G$203,2,FALSE)</f>
        <v>CHAMPION</v>
      </c>
      <c r="E81" s="3" t="str">
        <f>VLOOKUP(C81,[1]Dossardage!$B$4:$G$203,3,FALSE)</f>
        <v>Pierre</v>
      </c>
      <c r="F81" s="4" t="str">
        <f>VLOOKUP(C81,[1]Dossardage!$B$4:$G$203,4,FALSE)</f>
        <v>BG</v>
      </c>
      <c r="G81" s="3" t="str">
        <f>VLOOKUP(C81,[1]Dossardage!$B$4:$G$203,5,FALSE)</f>
        <v>Collège Éva Thomé</v>
      </c>
      <c r="H81" s="2">
        <f>' Triple Bond'!I82</f>
        <v>15</v>
      </c>
      <c r="I81" s="2">
        <f>Vortex!I82</f>
        <v>5</v>
      </c>
      <c r="J81" s="2">
        <f>Course!H82</f>
        <v>30</v>
      </c>
      <c r="K81" s="1">
        <f>H81+I81+J81</f>
        <v>50</v>
      </c>
    </row>
    <row r="82" spans="2:11" x14ac:dyDescent="0.25">
      <c r="B82" s="1">
        <f>IFERROR(RANK(K82,$K$6:$K$255,0),"")</f>
        <v>25</v>
      </c>
      <c r="C82" s="5">
        <v>277</v>
      </c>
      <c r="D82" s="3" t="str">
        <f>VLOOKUP(C82,[1]Dossardage!$B$4:$G$203,2,FALSE)</f>
        <v>PICARD</v>
      </c>
      <c r="E82" s="3" t="str">
        <f>VLOOKUP(C82,[1]Dossardage!$B$4:$G$203,3,FALSE)</f>
        <v>Kenzo</v>
      </c>
      <c r="F82" s="4" t="str">
        <f>VLOOKUP(C82,[1]Dossardage!$B$4:$G$203,4,FALSE)</f>
        <v>BG</v>
      </c>
      <c r="G82" s="3" t="str">
        <f>VLOOKUP(C82,[1]Dossardage!$B$4:$G$203,5,FALSE)</f>
        <v>Collège Éva Thomé</v>
      </c>
      <c r="H82" s="2">
        <f>' Triple Bond'!I83</f>
        <v>15</v>
      </c>
      <c r="I82" s="2">
        <f>Vortex!I83</f>
        <v>4</v>
      </c>
      <c r="J82" s="2">
        <f>Course!H83</f>
        <v>29</v>
      </c>
      <c r="K82" s="1">
        <f>H82+I82+J82</f>
        <v>48</v>
      </c>
    </row>
    <row r="83" spans="2:11" x14ac:dyDescent="0.25">
      <c r="B83" s="1">
        <f>IFERROR(RANK(K83,$K$6:$K$255,0),"")</f>
        <v>73</v>
      </c>
      <c r="C83" s="5">
        <v>278</v>
      </c>
      <c r="D83" s="3" t="str">
        <f>VLOOKUP(C83,[1]Dossardage!$B$4:$G$203,2,FALSE)</f>
        <v>TOURI</v>
      </c>
      <c r="E83" s="3" t="str">
        <f>VLOOKUP(C83,[1]Dossardage!$B$4:$G$203,3,FALSE)</f>
        <v>YASSINE</v>
      </c>
      <c r="F83" s="4" t="str">
        <f>VLOOKUP(C83,[1]Dossardage!$B$4:$G$203,4,FALSE)</f>
        <v>BG</v>
      </c>
      <c r="G83" s="3" t="str">
        <f>VLOOKUP(C83,[1]Dossardage!$B$4:$G$203,5,FALSE)</f>
        <v>Collège Fred Scamaroni</v>
      </c>
      <c r="H83" s="2">
        <f>' Triple Bond'!I84</f>
        <v>13</v>
      </c>
      <c r="I83" s="2">
        <f>Vortex!I84</f>
        <v>4</v>
      </c>
      <c r="J83" s="2">
        <f>Course!H84</f>
        <v>17</v>
      </c>
      <c r="K83" s="1">
        <f>H83+I83+J83</f>
        <v>34</v>
      </c>
    </row>
    <row r="84" spans="2:11" x14ac:dyDescent="0.25">
      <c r="B84" s="1">
        <f>IFERROR(RANK(K84,$K$6:$K$255,0),"")</f>
        <v>153</v>
      </c>
      <c r="C84" s="5">
        <v>279</v>
      </c>
      <c r="D84" s="3">
        <f>VLOOKUP(C84,[1]Dossardage!$B$4:$G$203,2,FALSE)</f>
        <v>0</v>
      </c>
      <c r="E84" s="3">
        <f>VLOOKUP(C84,[1]Dossardage!$B$4:$G$203,3,FALSE)</f>
        <v>0</v>
      </c>
      <c r="F84" s="4">
        <f>VLOOKUP(C84,[1]Dossardage!$B$4:$G$203,4,FALSE)</f>
        <v>0</v>
      </c>
      <c r="G84" s="3">
        <f>VLOOKUP(C84,[1]Dossardage!$B$4:$G$203,5,FALSE)</f>
        <v>0</v>
      </c>
      <c r="H84" s="2" t="str">
        <f>' Triple Bond'!I85</f>
        <v>0</v>
      </c>
      <c r="I84" s="2" t="str">
        <f>Vortex!I85</f>
        <v>0</v>
      </c>
      <c r="J84" s="2">
        <f>Course!H85</f>
        <v>0</v>
      </c>
      <c r="K84" s="1">
        <f>H84+I84+J84</f>
        <v>0</v>
      </c>
    </row>
    <row r="85" spans="2:11" x14ac:dyDescent="0.25">
      <c r="B85" s="1">
        <f>IFERROR(RANK(K85,$K$6:$K$255,0),"")</f>
        <v>22</v>
      </c>
      <c r="C85" s="5">
        <v>280</v>
      </c>
      <c r="D85" s="3" t="str">
        <f>VLOOKUP(C85,[1]Dossardage!$B$4:$G$203,2,FALSE)</f>
        <v>BERTEMES</v>
      </c>
      <c r="E85" s="3" t="str">
        <f>VLOOKUP(C85,[1]Dossardage!$B$4:$G$203,3,FALSE)</f>
        <v>ANTOINE</v>
      </c>
      <c r="F85" s="4" t="str">
        <f>VLOOKUP(C85,[1]Dossardage!$B$4:$G$203,4,FALSE)</f>
        <v>BG</v>
      </c>
      <c r="G85" s="3" t="str">
        <f>VLOOKUP(C85,[1]Dossardage!$B$4:$G$203,5,FALSE)</f>
        <v>Collège Fred Scamaroni</v>
      </c>
      <c r="H85" s="2">
        <f>' Triple Bond'!I86</f>
        <v>12</v>
      </c>
      <c r="I85" s="2">
        <f>Vortex!I86</f>
        <v>19</v>
      </c>
      <c r="J85" s="2">
        <f>Course!H86</f>
        <v>19</v>
      </c>
      <c r="K85" s="1">
        <f>H85+I85+J85</f>
        <v>50</v>
      </c>
    </row>
    <row r="86" spans="2:11" x14ac:dyDescent="0.25">
      <c r="B86" s="1">
        <f>IFERROR(RANK(K86,$K$6:$K$255,0),"")</f>
        <v>24</v>
      </c>
      <c r="C86" s="5">
        <v>281</v>
      </c>
      <c r="D86" s="3" t="str">
        <f>VLOOKUP(C86,[1]Dossardage!$B$4:$G$203,2,FALSE)</f>
        <v>ONDIGUI</v>
      </c>
      <c r="E86" s="3" t="str">
        <f>VLOOKUP(C86,[1]Dossardage!$B$4:$G$203,3,FALSE)</f>
        <v>JOSEPH</v>
      </c>
      <c r="F86" s="4" t="str">
        <f>VLOOKUP(C86,[1]Dossardage!$B$4:$G$203,4,FALSE)</f>
        <v>BG</v>
      </c>
      <c r="G86" s="3" t="str">
        <f>VLOOKUP(C86,[1]Dossardage!$B$4:$G$203,5,FALSE)</f>
        <v>Collège George Sand</v>
      </c>
      <c r="H86" s="2">
        <f>' Triple Bond'!I87</f>
        <v>11</v>
      </c>
      <c r="I86" s="2">
        <f>Vortex!I87</f>
        <v>16</v>
      </c>
      <c r="J86" s="2">
        <f>Course!H87</f>
        <v>22</v>
      </c>
      <c r="K86" s="1">
        <f>H86+I86+J86</f>
        <v>49</v>
      </c>
    </row>
    <row r="87" spans="2:11" x14ac:dyDescent="0.25">
      <c r="B87" s="1">
        <f>IFERROR(RANK(K87,$K$6:$K$255,0),"")</f>
        <v>2</v>
      </c>
      <c r="C87" s="5">
        <v>282</v>
      </c>
      <c r="D87" s="3" t="str">
        <f>VLOOKUP(C87,[1]Dossardage!$B$4:$G$203,2,FALSE)</f>
        <v>PAULUS</v>
      </c>
      <c r="E87" s="3" t="str">
        <f>VLOOKUP(C87,[1]Dossardage!$B$4:$G$203,3,FALSE)</f>
        <v>ANTOINE</v>
      </c>
      <c r="F87" s="4" t="str">
        <f>VLOOKUP(C87,[1]Dossardage!$B$4:$G$203,4,FALSE)</f>
        <v>BG</v>
      </c>
      <c r="G87" s="3" t="str">
        <f>VLOOKUP(C87,[1]Dossardage!$B$4:$G$203,5,FALSE)</f>
        <v>Collège George Sand</v>
      </c>
      <c r="H87" s="2">
        <f>' Triple Bond'!I88</f>
        <v>18</v>
      </c>
      <c r="I87" s="2">
        <f>Vortex!I88</f>
        <v>19</v>
      </c>
      <c r="J87" s="2">
        <f>Course!H88</f>
        <v>35</v>
      </c>
      <c r="K87" s="1">
        <f>H87+I87+J87</f>
        <v>72</v>
      </c>
    </row>
    <row r="88" spans="2:11" x14ac:dyDescent="0.25">
      <c r="B88" s="1">
        <f>IFERROR(RANK(K88,$K$6:$K$255,0),"")</f>
        <v>149</v>
      </c>
      <c r="C88" s="5">
        <v>283</v>
      </c>
      <c r="D88" s="3" t="str">
        <f>VLOOKUP(C88,[1]Dossardage!$B$4:$G$203,2,FALSE)</f>
        <v>LATAOUI</v>
      </c>
      <c r="E88" s="3" t="str">
        <f>VLOOKUP(C88,[1]Dossardage!$B$4:$G$203,3,FALSE)</f>
        <v>Ati</v>
      </c>
      <c r="F88" s="4" t="str">
        <f>VLOOKUP(C88,[1]Dossardage!$B$4:$G$203,4,FALSE)</f>
        <v>BG</v>
      </c>
      <c r="G88" s="3" t="str">
        <f>VLOOKUP(C88,[1]Dossardage!$B$4:$G$203,5,FALSE)</f>
        <v>Collège Jean de La Fontaine</v>
      </c>
      <c r="H88" s="2">
        <f>' Triple Bond'!I89</f>
        <v>1</v>
      </c>
      <c r="I88" s="2">
        <f>Vortex!I89</f>
        <v>1</v>
      </c>
      <c r="J88" s="2">
        <f>Course!H89</f>
        <v>3</v>
      </c>
      <c r="K88" s="1">
        <f>H88+I88+J88</f>
        <v>5</v>
      </c>
    </row>
    <row r="89" spans="2:11" x14ac:dyDescent="0.25">
      <c r="B89" s="1">
        <f>IFERROR(RANK(K89,$K$6:$K$255,0),"")</f>
        <v>83</v>
      </c>
      <c r="C89" s="5">
        <v>284</v>
      </c>
      <c r="D89" s="3" t="str">
        <f>VLOOKUP(C89,[1]Dossardage!$B$4:$G$203,2,FALSE)</f>
        <v>DARDENNE</v>
      </c>
      <c r="E89" s="3" t="str">
        <f>VLOOKUP(C89,[1]Dossardage!$B$4:$G$203,3,FALSE)</f>
        <v>NOE</v>
      </c>
      <c r="F89" s="4" t="str">
        <f>VLOOKUP(C89,[1]Dossardage!$B$4:$G$203,4,FALSE)</f>
        <v>BG</v>
      </c>
      <c r="G89" s="3" t="str">
        <f>VLOOKUP(C89,[1]Dossardage!$B$4:$G$203,5,FALSE)</f>
        <v>Collège Jean de La Fontaine</v>
      </c>
      <c r="H89" s="2">
        <f>' Triple Bond'!I90</f>
        <v>4</v>
      </c>
      <c r="I89" s="2">
        <f>Vortex!I90</f>
        <v>13</v>
      </c>
      <c r="J89" s="2">
        <f>Course!H90</f>
        <v>14</v>
      </c>
      <c r="K89" s="1">
        <f>H89+I89+J89</f>
        <v>31</v>
      </c>
    </row>
    <row r="90" spans="2:11" x14ac:dyDescent="0.25">
      <c r="B90" s="1">
        <f>IFERROR(RANK(K90,$K$6:$K$255,0),"")</f>
        <v>128</v>
      </c>
      <c r="C90" s="5">
        <v>285</v>
      </c>
      <c r="D90" s="3" t="str">
        <f>VLOOKUP(C90,[1]Dossardage!$B$4:$G$203,2,FALSE)</f>
        <v>BENSAAD</v>
      </c>
      <c r="E90" s="3" t="str">
        <f>VLOOKUP(C90,[1]Dossardage!$B$4:$G$203,3,FALSE)</f>
        <v>Amine</v>
      </c>
      <c r="F90" s="4" t="str">
        <f>VLOOKUP(C90,[1]Dossardage!$B$4:$G$203,4,FALSE)</f>
        <v>BG</v>
      </c>
      <c r="G90" s="3" t="str">
        <f>VLOOKUP(C90,[1]Dossardage!$B$4:$G$203,5,FALSE)</f>
        <v>Collège Jean Macé</v>
      </c>
      <c r="H90" s="2">
        <f>' Triple Bond'!I91</f>
        <v>6</v>
      </c>
      <c r="I90" s="2">
        <f>Vortex!I91</f>
        <v>3</v>
      </c>
      <c r="J90" s="2">
        <f>Course!H91</f>
        <v>9</v>
      </c>
      <c r="K90" s="1">
        <f>H90+I90+J90</f>
        <v>18</v>
      </c>
    </row>
    <row r="91" spans="2:11" x14ac:dyDescent="0.25">
      <c r="B91" s="1">
        <f>IFERROR(RANK(K91,$K$6:$K$255,0),"")</f>
        <v>121</v>
      </c>
      <c r="C91" s="5">
        <v>286</v>
      </c>
      <c r="D91" s="3" t="str">
        <f>VLOOKUP(C91,[1]Dossardage!$B$4:$G$203,2,FALSE)</f>
        <v>DUPUIS PELLERIN</v>
      </c>
      <c r="E91" s="3" t="str">
        <f>VLOOKUP(C91,[1]Dossardage!$B$4:$G$203,3,FALSE)</f>
        <v>Oscar</v>
      </c>
      <c r="F91" s="4" t="str">
        <f>VLOOKUP(C91,[1]Dossardage!$B$4:$G$203,4,FALSE)</f>
        <v>BG</v>
      </c>
      <c r="G91" s="3" t="str">
        <f>VLOOKUP(C91,[1]Dossardage!$B$4:$G$203,5,FALSE)</f>
        <v>Collège Jean Macé</v>
      </c>
      <c r="H91" s="2">
        <f>' Triple Bond'!I92</f>
        <v>7</v>
      </c>
      <c r="I91" s="2">
        <f>Vortex!I92</f>
        <v>1</v>
      </c>
      <c r="J91" s="2">
        <f>Course!H92</f>
        <v>14</v>
      </c>
      <c r="K91" s="1">
        <f>H91+I91+J91</f>
        <v>22</v>
      </c>
    </row>
    <row r="92" spans="2:11" x14ac:dyDescent="0.25">
      <c r="B92" s="1">
        <f>IFERROR(RANK(K92,$K$6:$K$255,0),"")</f>
        <v>6</v>
      </c>
      <c r="C92" s="5">
        <v>287</v>
      </c>
      <c r="D92" s="3" t="str">
        <f>VLOOKUP(C92,[1]Dossardage!$B$4:$G$203,2,FALSE)</f>
        <v>KOAL</v>
      </c>
      <c r="E92" s="3" t="str">
        <f>VLOOKUP(C92,[1]Dossardage!$B$4:$G$203,3,FALSE)</f>
        <v>Amhed</v>
      </c>
      <c r="F92" s="4" t="str">
        <f>VLOOKUP(C92,[1]Dossardage!$B$4:$G$203,4,FALSE)</f>
        <v>BG</v>
      </c>
      <c r="G92" s="3" t="str">
        <f>VLOOKUP(C92,[1]Dossardage!$B$4:$G$203,5,FALSE)</f>
        <v>Collège Jean Macé</v>
      </c>
      <c r="H92" s="2">
        <f>' Triple Bond'!I93</f>
        <v>18</v>
      </c>
      <c r="I92" s="2">
        <f>Vortex!I93</f>
        <v>16</v>
      </c>
      <c r="J92" s="2">
        <f>Course!H93</f>
        <v>32</v>
      </c>
      <c r="K92" s="1">
        <f>H92+I92+J92</f>
        <v>66</v>
      </c>
    </row>
    <row r="93" spans="2:11" x14ac:dyDescent="0.25">
      <c r="B93" s="1">
        <f>IFERROR(RANK(K93,$K$6:$K$255,0),"")</f>
        <v>150</v>
      </c>
      <c r="C93" s="5">
        <v>288</v>
      </c>
      <c r="D93" s="3" t="str">
        <f>VLOOKUP(C93,[1]Dossardage!$B$4:$G$203,2,FALSE)</f>
        <v>DOCHE</v>
      </c>
      <c r="E93" s="3" t="str">
        <f>VLOOKUP(C93,[1]Dossardage!$B$4:$G$203,3,FALSE)</f>
        <v>Angel</v>
      </c>
      <c r="F93" s="4" t="str">
        <f>VLOOKUP(C93,[1]Dossardage!$B$4:$G$203,4,FALSE)</f>
        <v>BG</v>
      </c>
      <c r="G93" s="3" t="str">
        <f>VLOOKUP(C93,[1]Dossardage!$B$4:$G$203,5,FALSE)</f>
        <v>Collège Jean Macé</v>
      </c>
      <c r="H93" s="2">
        <f>' Triple Bond'!I94</f>
        <v>1</v>
      </c>
      <c r="I93" s="2">
        <f>Vortex!I94</f>
        <v>1</v>
      </c>
      <c r="J93" s="2">
        <f>Course!H94</f>
        <v>2</v>
      </c>
      <c r="K93" s="1">
        <f>H93+I93+J93</f>
        <v>4</v>
      </c>
    </row>
    <row r="94" spans="2:11" x14ac:dyDescent="0.25">
      <c r="B94" s="1">
        <f>IFERROR(RANK(K94,$K$6:$K$255,0),"")</f>
        <v>9</v>
      </c>
      <c r="C94" s="5">
        <v>289</v>
      </c>
      <c r="D94" s="3" t="str">
        <f>VLOOKUP(C94,[1]Dossardage!$B$4:$G$203,2,FALSE)</f>
        <v>CAMARA</v>
      </c>
      <c r="E94" s="3" t="str">
        <f>VLOOKUP(C94,[1]Dossardage!$B$4:$G$203,3,FALSE)</f>
        <v>Clément</v>
      </c>
      <c r="F94" s="4" t="str">
        <f>VLOOKUP(C94,[1]Dossardage!$B$4:$G$203,4,FALSE)</f>
        <v>BG</v>
      </c>
      <c r="G94" s="3" t="str">
        <f>VLOOKUP(C94,[1]Dossardage!$B$4:$G$203,5,FALSE)</f>
        <v>Collège Jean Macé</v>
      </c>
      <c r="H94" s="2">
        <f>' Triple Bond'!I95</f>
        <v>16</v>
      </c>
      <c r="I94" s="2">
        <f>Vortex!I95</f>
        <v>22</v>
      </c>
      <c r="J94" s="2">
        <f>Course!H95</f>
        <v>25</v>
      </c>
      <c r="K94" s="1">
        <f>H94+I94+J94</f>
        <v>63</v>
      </c>
    </row>
    <row r="95" spans="2:11" x14ac:dyDescent="0.25">
      <c r="B95" s="1">
        <f>IFERROR(RANK(K95,$K$6:$K$255,0),"")</f>
        <v>27</v>
      </c>
      <c r="C95" s="5">
        <v>290</v>
      </c>
      <c r="D95" s="3" t="str">
        <f>VLOOKUP(C95,[1]Dossardage!$B$4:$G$203,2,FALSE)</f>
        <v>GEORGET</v>
      </c>
      <c r="E95" s="3" t="str">
        <f>VLOOKUP(C95,[1]Dossardage!$B$4:$G$203,3,FALSE)</f>
        <v>Yanis</v>
      </c>
      <c r="F95" s="4" t="str">
        <f>VLOOKUP(C95,[1]Dossardage!$B$4:$G$203,4,FALSE)</f>
        <v>BG</v>
      </c>
      <c r="G95" s="3" t="str">
        <f>VLOOKUP(C95,[1]Dossardage!$B$4:$G$203,5,FALSE)</f>
        <v>Collège Jean Macé</v>
      </c>
      <c r="H95" s="2">
        <f>' Triple Bond'!I96</f>
        <v>13</v>
      </c>
      <c r="I95" s="2">
        <f>Vortex!I96</f>
        <v>8</v>
      </c>
      <c r="J95" s="2">
        <f>Course!H96</f>
        <v>25</v>
      </c>
      <c r="K95" s="1">
        <f>H95+I95+J95</f>
        <v>46</v>
      </c>
    </row>
    <row r="96" spans="2:11" x14ac:dyDescent="0.25">
      <c r="B96" s="1">
        <f>IFERROR(RANK(K96,$K$6:$K$255,0),"")</f>
        <v>146</v>
      </c>
      <c r="C96" s="5">
        <v>291</v>
      </c>
      <c r="D96" s="3" t="str">
        <f>VLOOKUP(C96,[1]Dossardage!$B$4:$G$203,2,FALSE)</f>
        <v>KOSTYUNIN</v>
      </c>
      <c r="E96" s="3" t="str">
        <f>VLOOKUP(C96,[1]Dossardage!$B$4:$G$203,3,FALSE)</f>
        <v>David</v>
      </c>
      <c r="F96" s="4" t="str">
        <f>VLOOKUP(C96,[1]Dossardage!$B$4:$G$203,4,FALSE)</f>
        <v>BG</v>
      </c>
      <c r="G96" s="3" t="str">
        <f>VLOOKUP(C96,[1]Dossardage!$B$4:$G$203,5,FALSE)</f>
        <v>Collège Jean Macé</v>
      </c>
      <c r="H96" s="2">
        <f>' Triple Bond'!I97</f>
        <v>1</v>
      </c>
      <c r="I96" s="2">
        <f>Vortex!I97</f>
        <v>1</v>
      </c>
      <c r="J96" s="2">
        <f>Course!H97</f>
        <v>5</v>
      </c>
      <c r="K96" s="1">
        <f>H96+I96+J96</f>
        <v>7</v>
      </c>
    </row>
    <row r="97" spans="2:11" x14ac:dyDescent="0.25">
      <c r="B97" s="1">
        <f>IFERROR(RANK(K97,$K$6:$K$255,0),"")</f>
        <v>42</v>
      </c>
      <c r="C97" s="5">
        <v>292</v>
      </c>
      <c r="D97" s="3" t="str">
        <f>VLOOKUP(C97,[1]Dossardage!$B$4:$G$203,2,FALSE)</f>
        <v>LAVIALLE</v>
      </c>
      <c r="E97" s="3" t="str">
        <f>VLOOKUP(C97,[1]Dossardage!$B$4:$G$203,3,FALSE)</f>
        <v>Léo</v>
      </c>
      <c r="F97" s="4" t="str">
        <f>VLOOKUP(C97,[1]Dossardage!$B$4:$G$203,4,FALSE)</f>
        <v>BG</v>
      </c>
      <c r="G97" s="3" t="str">
        <f>VLOOKUP(C97,[1]Dossardage!$B$4:$G$203,5,FALSE)</f>
        <v>Collège Jules Ferry</v>
      </c>
      <c r="H97" s="2">
        <f>' Triple Bond'!I98</f>
        <v>13</v>
      </c>
      <c r="I97" s="2">
        <f>Vortex!I98</f>
        <v>12</v>
      </c>
      <c r="J97" s="2">
        <f>Course!H98</f>
        <v>17</v>
      </c>
      <c r="K97" s="1">
        <f>H97+I97+J97</f>
        <v>42</v>
      </c>
    </row>
    <row r="98" spans="2:11" x14ac:dyDescent="0.25">
      <c r="B98" s="1">
        <f>IFERROR(RANK(K98,$K$6:$K$255,0),"")</f>
        <v>4</v>
      </c>
      <c r="C98" s="5">
        <v>293</v>
      </c>
      <c r="D98" s="3" t="str">
        <f>VLOOKUP(C98,[1]Dossardage!$B$4:$G$203,2,FALSE)</f>
        <v>KLICKI ANSIAUX</v>
      </c>
      <c r="E98" s="3" t="str">
        <f>VLOOKUP(C98,[1]Dossardage!$B$4:$G$203,3,FALSE)</f>
        <v>Gabin</v>
      </c>
      <c r="F98" s="4" t="str">
        <f>VLOOKUP(C98,[1]Dossardage!$B$4:$G$203,4,FALSE)</f>
        <v>BG</v>
      </c>
      <c r="G98" s="3" t="str">
        <f>VLOOKUP(C98,[1]Dossardage!$B$4:$G$203,5,FALSE)</f>
        <v>Collège Jules Ferry</v>
      </c>
      <c r="H98" s="2">
        <f>' Triple Bond'!I99</f>
        <v>21</v>
      </c>
      <c r="I98" s="2">
        <f>Vortex!I99</f>
        <v>21</v>
      </c>
      <c r="J98" s="2">
        <f>Course!H99</f>
        <v>27</v>
      </c>
      <c r="K98" s="1">
        <f>H98+I98+J98</f>
        <v>69</v>
      </c>
    </row>
    <row r="99" spans="2:11" x14ac:dyDescent="0.25">
      <c r="B99" s="1">
        <f>IFERROR(RANK(K99,$K$6:$K$255,0),"")</f>
        <v>77</v>
      </c>
      <c r="C99" s="5">
        <v>294</v>
      </c>
      <c r="D99" s="3" t="str">
        <f>VLOOKUP(C99,[1]Dossardage!$B$4:$G$203,2,FALSE)</f>
        <v>LOBRY</v>
      </c>
      <c r="E99" s="3" t="str">
        <f>VLOOKUP(C99,[1]Dossardage!$B$4:$G$203,3,FALSE)</f>
        <v>Merick</v>
      </c>
      <c r="F99" s="4" t="str">
        <f>VLOOKUP(C99,[1]Dossardage!$B$4:$G$203,4,FALSE)</f>
        <v>BG</v>
      </c>
      <c r="G99" s="3" t="str">
        <f>VLOOKUP(C99,[1]Dossardage!$B$4:$G$203,5,FALSE)</f>
        <v>Collège Jules Ferry</v>
      </c>
      <c r="H99" s="2">
        <f>' Triple Bond'!I100</f>
        <v>8</v>
      </c>
      <c r="I99" s="2">
        <f>Vortex!I100</f>
        <v>10</v>
      </c>
      <c r="J99" s="2">
        <f>Course!H100</f>
        <v>15</v>
      </c>
      <c r="K99" s="1">
        <f>H99+I99+J99</f>
        <v>33</v>
      </c>
    </row>
    <row r="100" spans="2:11" x14ac:dyDescent="0.25">
      <c r="B100" s="1">
        <f>IFERROR(RANK(K100,$K$6:$K$255,0),"")</f>
        <v>42</v>
      </c>
      <c r="C100" s="5">
        <v>295</v>
      </c>
      <c r="D100" s="3" t="str">
        <f>VLOOKUP(C100,[1]Dossardage!$B$4:$G$203,2,FALSE)</f>
        <v>JAMAIN</v>
      </c>
      <c r="E100" s="3" t="str">
        <f>VLOOKUP(C100,[1]Dossardage!$B$4:$G$203,3,FALSE)</f>
        <v>Mathis</v>
      </c>
      <c r="F100" s="4" t="str">
        <f>VLOOKUP(C100,[1]Dossardage!$B$4:$G$203,4,FALSE)</f>
        <v>BG</v>
      </c>
      <c r="G100" s="3" t="str">
        <f>VLOOKUP(C100,[1]Dossardage!$B$4:$G$203,5,FALSE)</f>
        <v>Collège Jules Leroux</v>
      </c>
      <c r="H100" s="2">
        <f>' Triple Bond'!I101</f>
        <v>12</v>
      </c>
      <c r="I100" s="2">
        <f>Vortex!I101</f>
        <v>12</v>
      </c>
      <c r="J100" s="2">
        <f>Course!H101</f>
        <v>18</v>
      </c>
      <c r="K100" s="1">
        <f>H100+I100+J100</f>
        <v>42</v>
      </c>
    </row>
    <row r="101" spans="2:11" x14ac:dyDescent="0.25">
      <c r="B101" s="1">
        <f>IFERROR(RANK(K101,$K$6:$K$255,0),"")</f>
        <v>122</v>
      </c>
      <c r="C101" s="5">
        <v>296</v>
      </c>
      <c r="D101" s="3" t="str">
        <f>VLOOKUP(C101,[1]Dossardage!$B$4:$G$203,2,FALSE)</f>
        <v>PAPIAU</v>
      </c>
      <c r="E101" s="3" t="str">
        <f>VLOOKUP(C101,[1]Dossardage!$B$4:$G$203,3,FALSE)</f>
        <v>Clément</v>
      </c>
      <c r="F101" s="4" t="str">
        <f>VLOOKUP(C101,[1]Dossardage!$B$4:$G$203,4,FALSE)</f>
        <v>BG</v>
      </c>
      <c r="G101" s="3" t="str">
        <f>VLOOKUP(C101,[1]Dossardage!$B$4:$G$203,5,FALSE)</f>
        <v>Collège Jules Leroux</v>
      </c>
      <c r="H101" s="2">
        <f>' Triple Bond'!I102</f>
        <v>6</v>
      </c>
      <c r="I101" s="2">
        <f>Vortex!I102</f>
        <v>2</v>
      </c>
      <c r="J101" s="2">
        <f>Course!H102</f>
        <v>13</v>
      </c>
      <c r="K101" s="1">
        <f>H101+I101+J101</f>
        <v>21</v>
      </c>
    </row>
    <row r="102" spans="2:11" x14ac:dyDescent="0.25">
      <c r="B102" s="1">
        <f>IFERROR(RANK(K102,$K$6:$K$255,0),"")</f>
        <v>101</v>
      </c>
      <c r="C102" s="5">
        <v>297</v>
      </c>
      <c r="D102" s="3" t="str">
        <f>VLOOKUP(C102,[1]Dossardage!$B$4:$G$203,2,FALSE)</f>
        <v>MAÏZI</v>
      </c>
      <c r="E102" s="3" t="str">
        <f>VLOOKUP(C102,[1]Dossardage!$B$4:$G$203,3,FALSE)</f>
        <v>Zakariya</v>
      </c>
      <c r="F102" s="4" t="str">
        <f>VLOOKUP(C102,[1]Dossardage!$B$4:$G$203,4,FALSE)</f>
        <v>BG</v>
      </c>
      <c r="G102" s="3" t="str">
        <f>VLOOKUP(C102,[1]Dossardage!$B$4:$G$203,5,FALSE)</f>
        <v>Collège le Lac</v>
      </c>
      <c r="H102" s="2">
        <f>' Triple Bond'!I103</f>
        <v>6</v>
      </c>
      <c r="I102" s="2">
        <f>Vortex!I103</f>
        <v>6</v>
      </c>
      <c r="J102" s="2">
        <f>Course!H103</f>
        <v>15</v>
      </c>
      <c r="K102" s="1">
        <f>H102+I102+J102</f>
        <v>27</v>
      </c>
    </row>
    <row r="103" spans="2:11" x14ac:dyDescent="0.25">
      <c r="B103" s="1">
        <f>IFERROR(RANK(K103,$K$6:$K$255,0),"")</f>
        <v>35</v>
      </c>
      <c r="C103" s="5">
        <v>298</v>
      </c>
      <c r="D103" s="3" t="str">
        <f>VLOOKUP(C103,[1]Dossardage!$B$4:$G$203,2,FALSE)</f>
        <v>LEROUGE</v>
      </c>
      <c r="E103" s="3" t="str">
        <f>VLOOKUP(C103,[1]Dossardage!$B$4:$G$203,3,FALSE)</f>
        <v>Diego</v>
      </c>
      <c r="F103" s="4" t="str">
        <f>VLOOKUP(C103,[1]Dossardage!$B$4:$G$203,4,FALSE)</f>
        <v>BG</v>
      </c>
      <c r="G103" s="3" t="str">
        <f>VLOOKUP(C103,[1]Dossardage!$B$4:$G$203,5,FALSE)</f>
        <v>Collège le Lac</v>
      </c>
      <c r="H103" s="2">
        <f>' Triple Bond'!I104</f>
        <v>9</v>
      </c>
      <c r="I103" s="2">
        <f>Vortex!I104</f>
        <v>15</v>
      </c>
      <c r="J103" s="2">
        <f>Course!H104</f>
        <v>19</v>
      </c>
      <c r="K103" s="1">
        <f>H103+I103+J103</f>
        <v>43</v>
      </c>
    </row>
    <row r="104" spans="2:11" x14ac:dyDescent="0.25">
      <c r="B104" s="1">
        <f>IFERROR(RANK(K104,$K$6:$K$255,0),"")</f>
        <v>95</v>
      </c>
      <c r="C104" s="5">
        <v>299</v>
      </c>
      <c r="D104" s="3" t="str">
        <f>VLOOKUP(C104,[1]Dossardage!$B$4:$G$203,2,FALSE)</f>
        <v>LEPPS</v>
      </c>
      <c r="E104" s="3" t="str">
        <f>VLOOKUP(C104,[1]Dossardage!$B$4:$G$203,3,FALSE)</f>
        <v>Clément</v>
      </c>
      <c r="F104" s="4" t="str">
        <f>VLOOKUP(C104,[1]Dossardage!$B$4:$G$203,4,FALSE)</f>
        <v>BG</v>
      </c>
      <c r="G104" s="3" t="str">
        <f>VLOOKUP(C104,[1]Dossardage!$B$4:$G$203,5,FALSE)</f>
        <v>Collège le Lac</v>
      </c>
      <c r="H104" s="2">
        <f>' Triple Bond'!I105</f>
        <v>3</v>
      </c>
      <c r="I104" s="2">
        <f>Vortex!I105</f>
        <v>11</v>
      </c>
      <c r="J104" s="2">
        <f>Course!H105</f>
        <v>15</v>
      </c>
      <c r="K104" s="1">
        <f>H104+I104+J104</f>
        <v>29</v>
      </c>
    </row>
    <row r="105" spans="2:11" x14ac:dyDescent="0.25">
      <c r="B105" s="1">
        <f>IFERROR(RANK(K105,$K$6:$K$255,0),"")</f>
        <v>105</v>
      </c>
      <c r="C105" s="5">
        <v>300</v>
      </c>
      <c r="D105" s="3" t="str">
        <f>VLOOKUP(C105,[1]Dossardage!$B$4:$G$203,2,FALSE)</f>
        <v>SAIDI</v>
      </c>
      <c r="E105" s="3" t="str">
        <f>VLOOKUP(C105,[1]Dossardage!$B$4:$G$203,3,FALSE)</f>
        <v>Nathan</v>
      </c>
      <c r="F105" s="4" t="str">
        <f>VLOOKUP(C105,[1]Dossardage!$B$4:$G$203,4,FALSE)</f>
        <v>BG</v>
      </c>
      <c r="G105" s="3" t="str">
        <f>VLOOKUP(C105,[1]Dossardage!$B$4:$G$203,5,FALSE)</f>
        <v>Collège le Lac</v>
      </c>
      <c r="H105" s="2">
        <f>' Triple Bond'!I106</f>
        <v>11</v>
      </c>
      <c r="I105" s="2">
        <f>Vortex!I106</f>
        <v>1</v>
      </c>
      <c r="J105" s="2">
        <f>Course!H106</f>
        <v>14</v>
      </c>
      <c r="K105" s="1">
        <f>H105+I105+J105</f>
        <v>26</v>
      </c>
    </row>
    <row r="106" spans="2:11" x14ac:dyDescent="0.25">
      <c r="B106" s="1">
        <f>IFERROR(RANK(K106,$K$6:$K$255,0),"")</f>
        <v>64</v>
      </c>
      <c r="C106" s="5">
        <v>301</v>
      </c>
      <c r="D106" s="3" t="str">
        <f>VLOOKUP(C106,[1]Dossardage!$B$4:$G$203,2,FALSE)</f>
        <v>BENYAHIA</v>
      </c>
      <c r="E106" s="3" t="str">
        <f>VLOOKUP(C106,[1]Dossardage!$B$4:$G$203,3,FALSE)</f>
        <v>FAHIM</v>
      </c>
      <c r="F106" s="4" t="str">
        <f>VLOOKUP(C106,[1]Dossardage!$B$4:$G$203,4,FALSE)</f>
        <v>BG</v>
      </c>
      <c r="G106" s="3" t="str">
        <f>VLOOKUP(C106,[1]Dossardage!$B$4:$G$203,5,FALSE)</f>
        <v>Collège Léo Lagrange</v>
      </c>
      <c r="H106" s="2">
        <f>' Triple Bond'!I107</f>
        <v>12</v>
      </c>
      <c r="I106" s="2">
        <f>Vortex!I107</f>
        <v>5</v>
      </c>
      <c r="J106" s="2">
        <f>Course!H107</f>
        <v>19</v>
      </c>
      <c r="K106" s="1">
        <f>H106+I106+J106</f>
        <v>36</v>
      </c>
    </row>
    <row r="107" spans="2:11" x14ac:dyDescent="0.25">
      <c r="B107" s="1">
        <f>IFERROR(RANK(K107,$K$6:$K$255,0),"")</f>
        <v>70</v>
      </c>
      <c r="C107" s="5">
        <v>302</v>
      </c>
      <c r="D107" s="3" t="str">
        <f>VLOOKUP(C107,[1]Dossardage!$B$4:$G$203,2,FALSE)</f>
        <v>BIANA</v>
      </c>
      <c r="E107" s="3" t="str">
        <f>VLOOKUP(C107,[1]Dossardage!$B$4:$G$203,3,FALSE)</f>
        <v>Westo</v>
      </c>
      <c r="F107" s="4" t="str">
        <f>VLOOKUP(C107,[1]Dossardage!$B$4:$G$203,4,FALSE)</f>
        <v>BG</v>
      </c>
      <c r="G107" s="3" t="str">
        <f>VLOOKUP(C107,[1]Dossardage!$B$4:$G$203,5,FALSE)</f>
        <v>Collège Léo Lagrange</v>
      </c>
      <c r="H107" s="2">
        <f>' Triple Bond'!I108</f>
        <v>6</v>
      </c>
      <c r="I107" s="2">
        <f>Vortex!I108</f>
        <v>12</v>
      </c>
      <c r="J107" s="2">
        <f>Course!H108</f>
        <v>17</v>
      </c>
      <c r="K107" s="1">
        <f>H107+I107+J107</f>
        <v>35</v>
      </c>
    </row>
    <row r="108" spans="2:11" x14ac:dyDescent="0.25">
      <c r="B108" s="1">
        <f>IFERROR(RANK(K108,$K$6:$K$255,0),"")</f>
        <v>30</v>
      </c>
      <c r="C108" s="5">
        <v>303</v>
      </c>
      <c r="D108" s="3" t="str">
        <f>VLOOKUP(C108,[1]Dossardage!$B$4:$G$203,2,FALSE)</f>
        <v>JOHAN</v>
      </c>
      <c r="E108" s="3" t="str">
        <f>VLOOKUP(C108,[1]Dossardage!$B$4:$G$203,3,FALSE)</f>
        <v>Georges</v>
      </c>
      <c r="F108" s="4" t="str">
        <f>VLOOKUP(C108,[1]Dossardage!$B$4:$G$203,4,FALSE)</f>
        <v>BG</v>
      </c>
      <c r="G108" s="3" t="str">
        <f>VLOOKUP(C108,[1]Dossardage!$B$4:$G$203,5,FALSE)</f>
        <v>Collège Léo Lagrange</v>
      </c>
      <c r="H108" s="2">
        <f>' Triple Bond'!I109</f>
        <v>13</v>
      </c>
      <c r="I108" s="2">
        <f>Vortex!I109</f>
        <v>14</v>
      </c>
      <c r="J108" s="2">
        <f>Course!H109</f>
        <v>18</v>
      </c>
      <c r="K108" s="1">
        <f>H108+I108+J108</f>
        <v>45</v>
      </c>
    </row>
    <row r="109" spans="2:11" x14ac:dyDescent="0.25">
      <c r="B109" s="1">
        <f>IFERROR(RANK(K109,$K$6:$K$255,0),"")</f>
        <v>105</v>
      </c>
      <c r="C109" s="5">
        <v>304</v>
      </c>
      <c r="D109" s="3" t="str">
        <f>VLOOKUP(C109,[1]Dossardage!$B$4:$G$203,2,FALSE)</f>
        <v>ZEGHDANE</v>
      </c>
      <c r="E109" s="3" t="str">
        <f>VLOOKUP(C109,[1]Dossardage!$B$4:$G$203,3,FALSE)</f>
        <v>Ilyan</v>
      </c>
      <c r="F109" s="4" t="str">
        <f>VLOOKUP(C109,[1]Dossardage!$B$4:$G$203,4,FALSE)</f>
        <v>BG</v>
      </c>
      <c r="G109" s="3" t="str">
        <f>VLOOKUP(C109,[1]Dossardage!$B$4:$G$203,5,FALSE)</f>
        <v>Collège Léo Lagrange</v>
      </c>
      <c r="H109" s="2">
        <f>' Triple Bond'!I110</f>
        <v>7</v>
      </c>
      <c r="I109" s="2">
        <f>Vortex!I110</f>
        <v>1</v>
      </c>
      <c r="J109" s="2">
        <f>Course!H110</f>
        <v>18</v>
      </c>
      <c r="K109" s="1">
        <f>H109+I109+J109</f>
        <v>26</v>
      </c>
    </row>
    <row r="110" spans="2:11" x14ac:dyDescent="0.25">
      <c r="B110" s="1">
        <f>IFERROR(RANK(K110,$K$6:$K$255,0),"")</f>
        <v>117</v>
      </c>
      <c r="C110" s="5">
        <v>305</v>
      </c>
      <c r="D110" s="3" t="str">
        <f>VLOOKUP(C110,[1]Dossardage!$B$4:$G$203,2,FALSE)</f>
        <v>SLIMANI</v>
      </c>
      <c r="E110" s="3" t="str">
        <f>VLOOKUP(C110,[1]Dossardage!$B$4:$G$203,3,FALSE)</f>
        <v>Aylan</v>
      </c>
      <c r="F110" s="4" t="str">
        <f>VLOOKUP(C110,[1]Dossardage!$B$4:$G$203,4,FALSE)</f>
        <v>BG</v>
      </c>
      <c r="G110" s="3" t="str">
        <f>VLOOKUP(C110,[1]Dossardage!$B$4:$G$203,5,FALSE)</f>
        <v>Collège Léo Lagrange</v>
      </c>
      <c r="H110" s="2">
        <f>' Triple Bond'!I111</f>
        <v>5</v>
      </c>
      <c r="I110" s="2">
        <f>Vortex!I111</f>
        <v>4</v>
      </c>
      <c r="J110" s="2">
        <f>Course!H111</f>
        <v>14</v>
      </c>
      <c r="K110" s="1">
        <f>H110+I110+J110</f>
        <v>23</v>
      </c>
    </row>
    <row r="111" spans="2:11" x14ac:dyDescent="0.25">
      <c r="B111" s="1">
        <f>IFERROR(RANK(K111,$K$6:$K$255,0),"")</f>
        <v>134</v>
      </c>
      <c r="C111" s="5">
        <v>306</v>
      </c>
      <c r="D111" s="3" t="str">
        <f>VLOOKUP(C111,[1]Dossardage!$B$4:$G$203,2,FALSE)</f>
        <v>KHADHRANI</v>
      </c>
      <c r="E111" s="3" t="str">
        <f>VLOOKUP(C111,[1]Dossardage!$B$4:$G$203,3,FALSE)</f>
        <v>JIBRIL</v>
      </c>
      <c r="F111" s="4" t="str">
        <f>VLOOKUP(C111,[1]Dossardage!$B$4:$G$203,4,FALSE)</f>
        <v>BG</v>
      </c>
      <c r="G111" s="3" t="str">
        <f>VLOOKUP(C111,[1]Dossardage!$B$4:$G$203,5,FALSE)</f>
        <v>Collège Léo Lagrange</v>
      </c>
      <c r="H111" s="2">
        <f>' Triple Bond'!I112</f>
        <v>1</v>
      </c>
      <c r="I111" s="2">
        <f>Vortex!I112</f>
        <v>1</v>
      </c>
      <c r="J111" s="2">
        <f>Course!H112</f>
        <v>13</v>
      </c>
      <c r="K111" s="1">
        <f>H111+I111+J111</f>
        <v>15</v>
      </c>
    </row>
    <row r="112" spans="2:11" x14ac:dyDescent="0.25">
      <c r="B112" s="1">
        <f>IFERROR(RANK(K112,$K$6:$K$255,0),"")</f>
        <v>16</v>
      </c>
      <c r="C112" s="5">
        <v>307</v>
      </c>
      <c r="D112" s="3" t="str">
        <f>VLOOKUP(C112,[1]Dossardage!$B$4:$G$203,2,FALSE)</f>
        <v>EL KALOUI</v>
      </c>
      <c r="E112" s="3" t="str">
        <f>VLOOKUP(C112,[1]Dossardage!$B$4:$G$203,3,FALSE)</f>
        <v>MOHAMED</v>
      </c>
      <c r="F112" s="4" t="str">
        <f>VLOOKUP(C112,[1]Dossardage!$B$4:$G$203,4,FALSE)</f>
        <v>BG</v>
      </c>
      <c r="G112" s="3" t="str">
        <f>VLOOKUP(C112,[1]Dossardage!$B$4:$G$203,5,FALSE)</f>
        <v>Collège Léo Lagrange</v>
      </c>
      <c r="H112" s="2">
        <f>' Triple Bond'!I113</f>
        <v>15</v>
      </c>
      <c r="I112" s="2">
        <f>Vortex!I113</f>
        <v>14</v>
      </c>
      <c r="J112" s="2">
        <f>Course!H113</f>
        <v>23</v>
      </c>
      <c r="K112" s="1">
        <f>H112+I112+J112</f>
        <v>52</v>
      </c>
    </row>
    <row r="113" spans="2:11" x14ac:dyDescent="0.25">
      <c r="B113" s="1">
        <f>IFERROR(RANK(K113,$K$6:$K$255,0),"")</f>
        <v>89</v>
      </c>
      <c r="C113" s="5">
        <v>308</v>
      </c>
      <c r="D113" s="3" t="str">
        <f>VLOOKUP(C113,[1]Dossardage!$B$4:$G$203,2,FALSE)</f>
        <v>MARCOUX</v>
      </c>
      <c r="E113" s="3" t="str">
        <f>VLOOKUP(C113,[1]Dossardage!$B$4:$G$203,3,FALSE)</f>
        <v>Medine</v>
      </c>
      <c r="F113" s="4" t="str">
        <f>VLOOKUP(C113,[1]Dossardage!$B$4:$G$203,4,FALSE)</f>
        <v>BG</v>
      </c>
      <c r="G113" s="3" t="str">
        <f>VLOOKUP(C113,[1]Dossardage!$B$4:$G$203,5,FALSE)</f>
        <v>Collège Léo Lagrange</v>
      </c>
      <c r="H113" s="2">
        <f>' Triple Bond'!I114</f>
        <v>7</v>
      </c>
      <c r="I113" s="2">
        <f>Vortex!I114</f>
        <v>6</v>
      </c>
      <c r="J113" s="2">
        <f>Course!H114</f>
        <v>17</v>
      </c>
      <c r="K113" s="1">
        <f>H113+I113+J113</f>
        <v>30</v>
      </c>
    </row>
    <row r="114" spans="2:11" x14ac:dyDescent="0.25">
      <c r="B114" s="1">
        <f>IFERROR(RANK(K114,$K$6:$K$255,0),"")</f>
        <v>89</v>
      </c>
      <c r="C114" s="5">
        <v>309</v>
      </c>
      <c r="D114" s="3" t="str">
        <f>VLOOKUP(C114,[1]Dossardage!$B$4:$G$203,2,FALSE)</f>
        <v>ARROUF</v>
      </c>
      <c r="E114" s="3" t="str">
        <f>VLOOKUP(C114,[1]Dossardage!$B$4:$G$203,3,FALSE)</f>
        <v>Kais</v>
      </c>
      <c r="F114" s="4" t="str">
        <f>VLOOKUP(C114,[1]Dossardage!$B$4:$G$203,4,FALSE)</f>
        <v>BG</v>
      </c>
      <c r="G114" s="3" t="str">
        <f>VLOOKUP(C114,[1]Dossardage!$B$4:$G$203,5,FALSE)</f>
        <v>Collège les Aurains</v>
      </c>
      <c r="H114" s="2">
        <f>' Triple Bond'!I115</f>
        <v>6</v>
      </c>
      <c r="I114" s="2">
        <f>Vortex!I115</f>
        <v>10</v>
      </c>
      <c r="J114" s="2">
        <f>Course!H115</f>
        <v>14</v>
      </c>
      <c r="K114" s="1">
        <f>H114+I114+J114</f>
        <v>30</v>
      </c>
    </row>
    <row r="115" spans="2:11" x14ac:dyDescent="0.25">
      <c r="B115" s="1">
        <f>IFERROR(RANK(K115,$K$6:$K$255,0),"")</f>
        <v>153</v>
      </c>
      <c r="C115" s="5">
        <v>310</v>
      </c>
      <c r="D115" s="3">
        <f>VLOOKUP(C115,[1]Dossardage!$B$4:$G$203,2,FALSE)</f>
        <v>0</v>
      </c>
      <c r="E115" s="3">
        <f>VLOOKUP(C115,[1]Dossardage!$B$4:$G$203,3,FALSE)</f>
        <v>0</v>
      </c>
      <c r="F115" s="4">
        <f>VLOOKUP(C115,[1]Dossardage!$B$4:$G$203,4,FALSE)</f>
        <v>0</v>
      </c>
      <c r="G115" s="3">
        <f>VLOOKUP(C115,[1]Dossardage!$B$4:$G$203,5,FALSE)</f>
        <v>0</v>
      </c>
      <c r="H115" s="2" t="str">
        <f>' Triple Bond'!I116</f>
        <v>0</v>
      </c>
      <c r="I115" s="2" t="str">
        <f>Vortex!I116</f>
        <v>0</v>
      </c>
      <c r="J115" s="2">
        <f>Course!H116</f>
        <v>0</v>
      </c>
      <c r="K115" s="1">
        <f>H115+I115+J115</f>
        <v>0</v>
      </c>
    </row>
    <row r="116" spans="2:11" x14ac:dyDescent="0.25">
      <c r="B116" s="1">
        <f>IFERROR(RANK(K116,$K$6:$K$255,0),"")</f>
        <v>146</v>
      </c>
      <c r="C116" s="5">
        <v>311</v>
      </c>
      <c r="D116" s="3" t="str">
        <f>VLOOKUP(C116,[1]Dossardage!$B$4:$G$203,2,FALSE)</f>
        <v>SACREZ</v>
      </c>
      <c r="E116" s="3" t="str">
        <f>VLOOKUP(C116,[1]Dossardage!$B$4:$G$203,3,FALSE)</f>
        <v>Sheridan</v>
      </c>
      <c r="F116" s="4" t="str">
        <f>VLOOKUP(C116,[1]Dossardage!$B$4:$G$203,4,FALSE)</f>
        <v>BG</v>
      </c>
      <c r="G116" s="3" t="str">
        <f>VLOOKUP(C116,[1]Dossardage!$B$4:$G$203,5,FALSE)</f>
        <v>Collège les Aurains</v>
      </c>
      <c r="H116" s="2">
        <f>' Triple Bond'!I117</f>
        <v>1</v>
      </c>
      <c r="I116" s="2">
        <f>Vortex!I117</f>
        <v>1</v>
      </c>
      <c r="J116" s="2">
        <f>Course!H117</f>
        <v>5</v>
      </c>
      <c r="K116" s="1">
        <f>H116+I116+J116</f>
        <v>7</v>
      </c>
    </row>
    <row r="117" spans="2:11" x14ac:dyDescent="0.25">
      <c r="B117" s="1">
        <f>IFERROR(RANK(K117,$K$6:$K$255,0),"")</f>
        <v>99</v>
      </c>
      <c r="C117" s="5">
        <v>312</v>
      </c>
      <c r="D117" s="3" t="str">
        <f>VLOOKUP(C117,[1]Dossardage!$B$4:$G$203,2,FALSE)</f>
        <v>IBERT</v>
      </c>
      <c r="E117" s="3" t="str">
        <f>VLOOKUP(C117,[1]Dossardage!$B$4:$G$203,3,FALSE)</f>
        <v>JORIS</v>
      </c>
      <c r="F117" s="4" t="str">
        <f>VLOOKUP(C117,[1]Dossardage!$B$4:$G$203,4,FALSE)</f>
        <v>BG</v>
      </c>
      <c r="G117" s="3" t="str">
        <f>VLOOKUP(C117,[1]Dossardage!$B$4:$G$203,5,FALSE)</f>
        <v>Collège les Deux Vallées</v>
      </c>
      <c r="H117" s="2">
        <f>' Triple Bond'!I118</f>
        <v>6</v>
      </c>
      <c r="I117" s="2">
        <f>Vortex!I118</f>
        <v>17</v>
      </c>
      <c r="J117" s="2">
        <f>Course!H118</f>
        <v>5</v>
      </c>
      <c r="K117" s="1">
        <f>H117+I117+J117</f>
        <v>28</v>
      </c>
    </row>
    <row r="118" spans="2:11" x14ac:dyDescent="0.25">
      <c r="B118" s="1">
        <f>IFERROR(RANK(K118,$K$6:$K$255,0),"")</f>
        <v>42</v>
      </c>
      <c r="C118" s="5">
        <v>313</v>
      </c>
      <c r="D118" s="3" t="str">
        <f>VLOOKUP(C118,[1]Dossardage!$B$4:$G$203,2,FALSE)</f>
        <v>CREPIN</v>
      </c>
      <c r="E118" s="3" t="str">
        <f>VLOOKUP(C118,[1]Dossardage!$B$4:$G$203,3,FALSE)</f>
        <v>DYLAN</v>
      </c>
      <c r="F118" s="4" t="str">
        <f>VLOOKUP(C118,[1]Dossardage!$B$4:$G$203,4,FALSE)</f>
        <v>BG</v>
      </c>
      <c r="G118" s="3" t="str">
        <f>VLOOKUP(C118,[1]Dossardage!$B$4:$G$203,5,FALSE)</f>
        <v>Collège les Deux Vallées</v>
      </c>
      <c r="H118" s="2">
        <f>' Triple Bond'!I119</f>
        <v>10</v>
      </c>
      <c r="I118" s="2">
        <f>Vortex!I119</f>
        <v>16</v>
      </c>
      <c r="J118" s="2">
        <f>Course!H119</f>
        <v>16</v>
      </c>
      <c r="K118" s="1">
        <f>H118+I118+J118</f>
        <v>42</v>
      </c>
    </row>
    <row r="119" spans="2:11" x14ac:dyDescent="0.25">
      <c r="B119" s="1">
        <f>IFERROR(RANK(K119,$K$6:$K$255,0),"")</f>
        <v>5</v>
      </c>
      <c r="C119" s="5">
        <v>314</v>
      </c>
      <c r="D119" s="3" t="str">
        <f>VLOOKUP(C119,[1]Dossardage!$B$4:$G$203,2,FALSE)</f>
        <v>BOUILLEAUX</v>
      </c>
      <c r="E119" s="3" t="str">
        <f>VLOOKUP(C119,[1]Dossardage!$B$4:$G$203,3,FALSE)</f>
        <v>Kenny</v>
      </c>
      <c r="F119" s="4" t="str">
        <f>VLOOKUP(C119,[1]Dossardage!$B$4:$G$203,4,FALSE)</f>
        <v>BG</v>
      </c>
      <c r="G119" s="3" t="str">
        <f>VLOOKUP(C119,[1]Dossardage!$B$4:$G$203,5,FALSE)</f>
        <v>Collège les Deux Vallées</v>
      </c>
      <c r="H119" s="2">
        <f>' Triple Bond'!I120</f>
        <v>23</v>
      </c>
      <c r="I119" s="2">
        <f>Vortex!I120</f>
        <v>23</v>
      </c>
      <c r="J119" s="2">
        <f>Course!H120</f>
        <v>22</v>
      </c>
      <c r="K119" s="1">
        <f>H119+I119+J119</f>
        <v>68</v>
      </c>
    </row>
    <row r="120" spans="2:11" x14ac:dyDescent="0.25">
      <c r="B120" s="1">
        <f>IFERROR(RANK(K120,$K$6:$K$255,0),"")</f>
        <v>73</v>
      </c>
      <c r="C120" s="5">
        <v>315</v>
      </c>
      <c r="D120" s="3" t="str">
        <f>VLOOKUP(C120,[1]Dossardage!$B$4:$G$203,2,FALSE)</f>
        <v>GOLINVAL</v>
      </c>
      <c r="E120" s="3" t="str">
        <f>VLOOKUP(C120,[1]Dossardage!$B$4:$G$203,3,FALSE)</f>
        <v>Léo</v>
      </c>
      <c r="F120" s="4" t="str">
        <f>VLOOKUP(C120,[1]Dossardage!$B$4:$G$203,4,FALSE)</f>
        <v>BG</v>
      </c>
      <c r="G120" s="3" t="str">
        <f>VLOOKUP(C120,[1]Dossardage!$B$4:$G$203,5,FALSE)</f>
        <v>Collège les Deux Vallées</v>
      </c>
      <c r="H120" s="2">
        <f>' Triple Bond'!I121</f>
        <v>14</v>
      </c>
      <c r="I120" s="2">
        <f>Vortex!I121</f>
        <v>7</v>
      </c>
      <c r="J120" s="2">
        <f>Course!H121</f>
        <v>13</v>
      </c>
      <c r="K120" s="1">
        <f>H120+I120+J120</f>
        <v>34</v>
      </c>
    </row>
    <row r="121" spans="2:11" x14ac:dyDescent="0.25">
      <c r="B121" s="1">
        <f>IFERROR(RANK(K121,$K$6:$K$255,0),"")</f>
        <v>89</v>
      </c>
      <c r="C121" s="5">
        <v>316</v>
      </c>
      <c r="D121" s="3" t="str">
        <f>VLOOKUP(C121,[1]Dossardage!$B$4:$G$203,2,FALSE)</f>
        <v>BEAUPERE</v>
      </c>
      <c r="E121" s="3" t="str">
        <f>VLOOKUP(C121,[1]Dossardage!$B$4:$G$203,3,FALSE)</f>
        <v>ENZO</v>
      </c>
      <c r="F121" s="4" t="str">
        <f>VLOOKUP(C121,[1]Dossardage!$B$4:$G$203,4,FALSE)</f>
        <v>BG</v>
      </c>
      <c r="G121" s="3" t="str">
        <f>VLOOKUP(C121,[1]Dossardage!$B$4:$G$203,5,FALSE)</f>
        <v>Collège les Deux Vallées</v>
      </c>
      <c r="H121" s="2">
        <f>' Triple Bond'!I122</f>
        <v>6</v>
      </c>
      <c r="I121" s="2">
        <f>Vortex!I122</f>
        <v>11</v>
      </c>
      <c r="J121" s="2">
        <f>Course!H122</f>
        <v>13</v>
      </c>
      <c r="K121" s="1">
        <f>H121+I121+J121</f>
        <v>30</v>
      </c>
    </row>
    <row r="122" spans="2:11" x14ac:dyDescent="0.25">
      <c r="B122" s="1">
        <f>IFERROR(RANK(K122,$K$6:$K$255,0),"")</f>
        <v>112</v>
      </c>
      <c r="C122" s="5">
        <v>317</v>
      </c>
      <c r="D122" s="3" t="str">
        <f>VLOOKUP(C122,[1]Dossardage!$B$4:$G$203,2,FALSE)</f>
        <v>MARIAU</v>
      </c>
      <c r="E122" s="3" t="str">
        <f>VLOOKUP(C122,[1]Dossardage!$B$4:$G$203,3,FALSE)</f>
        <v>Léo</v>
      </c>
      <c r="F122" s="4" t="str">
        <f>VLOOKUP(C122,[1]Dossardage!$B$4:$G$203,4,FALSE)</f>
        <v>BG</v>
      </c>
      <c r="G122" s="3" t="str">
        <f>VLOOKUP(C122,[1]Dossardage!$B$4:$G$203,5,FALSE)</f>
        <v>Collège Mabillon</v>
      </c>
      <c r="H122" s="2">
        <f>' Triple Bond'!I123</f>
        <v>8</v>
      </c>
      <c r="I122" s="2">
        <f>Vortex!I123</f>
        <v>1</v>
      </c>
      <c r="J122" s="2">
        <f>Course!H123</f>
        <v>15</v>
      </c>
      <c r="K122" s="1">
        <f>H122+I122+J122</f>
        <v>24</v>
      </c>
    </row>
    <row r="123" spans="2:11" x14ac:dyDescent="0.25">
      <c r="B123" s="1">
        <f>IFERROR(RANK(K123,$K$6:$K$255,0),"")</f>
        <v>42</v>
      </c>
      <c r="C123" s="5">
        <v>318</v>
      </c>
      <c r="D123" s="3" t="str">
        <f>VLOOKUP(C123,[1]Dossardage!$B$4:$G$203,2,FALSE)</f>
        <v>DEMISSY</v>
      </c>
      <c r="E123" s="3" t="str">
        <f>VLOOKUP(C123,[1]Dossardage!$B$4:$G$203,3,FALSE)</f>
        <v>Jules</v>
      </c>
      <c r="F123" s="4" t="str">
        <f>VLOOKUP(C123,[1]Dossardage!$B$4:$G$203,4,FALSE)</f>
        <v>BG</v>
      </c>
      <c r="G123" s="3" t="str">
        <f>VLOOKUP(C123,[1]Dossardage!$B$4:$G$203,5,FALSE)</f>
        <v>Collège Marie-Hélène Cardot</v>
      </c>
      <c r="H123" s="2">
        <f>' Triple Bond'!I124</f>
        <v>11</v>
      </c>
      <c r="I123" s="2">
        <f>Vortex!I124</f>
        <v>12</v>
      </c>
      <c r="J123" s="2">
        <f>Course!H124</f>
        <v>19</v>
      </c>
      <c r="K123" s="1">
        <f>H123+I123+J123</f>
        <v>42</v>
      </c>
    </row>
    <row r="124" spans="2:11" x14ac:dyDescent="0.25">
      <c r="B124" s="1">
        <f>IFERROR(RANK(K124,$K$6:$K$255,0),"")</f>
        <v>83</v>
      </c>
      <c r="C124" s="5">
        <v>319</v>
      </c>
      <c r="D124" s="3" t="str">
        <f>VLOOKUP(C124,[1]Dossardage!$B$4:$G$203,2,FALSE)</f>
        <v>GUILLEMIN</v>
      </c>
      <c r="E124" s="3" t="str">
        <f>VLOOKUP(C124,[1]Dossardage!$B$4:$G$203,3,FALSE)</f>
        <v>Ange</v>
      </c>
      <c r="F124" s="4" t="str">
        <f>VLOOKUP(C124,[1]Dossardage!$B$4:$G$203,4,FALSE)</f>
        <v>BG</v>
      </c>
      <c r="G124" s="3" t="str">
        <f>VLOOKUP(C124,[1]Dossardage!$B$4:$G$203,5,FALSE)</f>
        <v>Collège Marie-Hélène Cardot</v>
      </c>
      <c r="H124" s="2">
        <f>' Triple Bond'!I125</f>
        <v>10</v>
      </c>
      <c r="I124" s="2">
        <f>Vortex!I125</f>
        <v>11</v>
      </c>
      <c r="J124" s="2">
        <f>Course!H125</f>
        <v>10</v>
      </c>
      <c r="K124" s="1">
        <f>H124+I124+J124</f>
        <v>31</v>
      </c>
    </row>
    <row r="125" spans="2:11" x14ac:dyDescent="0.25">
      <c r="B125" s="1">
        <f>IFERROR(RANK(K125,$K$6:$K$255,0),"")</f>
        <v>141</v>
      </c>
      <c r="C125" s="5">
        <v>320</v>
      </c>
      <c r="D125" s="3" t="str">
        <f>VLOOKUP(C125,[1]Dossardage!$B$4:$G$203,2,FALSE)</f>
        <v>MAQUART</v>
      </c>
      <c r="E125" s="3" t="str">
        <f>VLOOKUP(C125,[1]Dossardage!$B$4:$G$203,3,FALSE)</f>
        <v>Martial</v>
      </c>
      <c r="F125" s="4" t="str">
        <f>VLOOKUP(C125,[1]Dossardage!$B$4:$G$203,4,FALSE)</f>
        <v>BG</v>
      </c>
      <c r="G125" s="3" t="str">
        <f>VLOOKUP(C125,[1]Dossardage!$B$4:$G$203,5,FALSE)</f>
        <v>Collège Marie-Hélène Cardot</v>
      </c>
      <c r="H125" s="2">
        <f>' Triple Bond'!I126</f>
        <v>1</v>
      </c>
      <c r="I125" s="2">
        <f>Vortex!I126</f>
        <v>1</v>
      </c>
      <c r="J125" s="2">
        <f>Course!H126</f>
        <v>8</v>
      </c>
      <c r="K125" s="1">
        <f>H125+I125+J125</f>
        <v>10</v>
      </c>
    </row>
    <row r="126" spans="2:11" x14ac:dyDescent="0.25">
      <c r="B126" s="1">
        <f>IFERROR(RANK(K126,$K$6:$K$255,0),"")</f>
        <v>89</v>
      </c>
      <c r="C126" s="5">
        <v>321</v>
      </c>
      <c r="D126" s="3" t="str">
        <f>VLOOKUP(C126,[1]Dossardage!$B$4:$G$203,2,FALSE)</f>
        <v>MONTAILLER</v>
      </c>
      <c r="E126" s="3" t="str">
        <f>VLOOKUP(C126,[1]Dossardage!$B$4:$G$203,3,FALSE)</f>
        <v>Maël</v>
      </c>
      <c r="F126" s="4" t="str">
        <f>VLOOKUP(C126,[1]Dossardage!$B$4:$G$203,4,FALSE)</f>
        <v>BG</v>
      </c>
      <c r="G126" s="3" t="str">
        <f>VLOOKUP(C126,[1]Dossardage!$B$4:$G$203,5,FALSE)</f>
        <v>Collège Marie-Hélène Cardot</v>
      </c>
      <c r="H126" s="2">
        <f>' Triple Bond'!I127</f>
        <v>4</v>
      </c>
      <c r="I126" s="2">
        <f>Vortex!I127</f>
        <v>12</v>
      </c>
      <c r="J126" s="2">
        <f>Course!H127</f>
        <v>14</v>
      </c>
      <c r="K126" s="1">
        <f>H126+I126+J126</f>
        <v>30</v>
      </c>
    </row>
    <row r="127" spans="2:11" x14ac:dyDescent="0.25">
      <c r="B127" s="1">
        <f>IFERROR(RANK(K127,$K$6:$K$255,0),"")</f>
        <v>49</v>
      </c>
      <c r="C127" s="5">
        <v>322</v>
      </c>
      <c r="D127" s="3" t="str">
        <f>VLOOKUP(C127,[1]Dossardage!$B$4:$G$203,2,FALSE)</f>
        <v>MÉRIEUX</v>
      </c>
      <c r="E127" s="3" t="str">
        <f>VLOOKUP(C127,[1]Dossardage!$B$4:$G$203,3,FALSE)</f>
        <v>Mathys</v>
      </c>
      <c r="F127" s="4" t="str">
        <f>VLOOKUP(C127,[1]Dossardage!$B$4:$G$203,4,FALSE)</f>
        <v>BG</v>
      </c>
      <c r="G127" s="3" t="str">
        <f>VLOOKUP(C127,[1]Dossardage!$B$4:$G$203,5,FALSE)</f>
        <v>Collège multisite Asfeld-Chateau Porcien</v>
      </c>
      <c r="H127" s="2">
        <f>' Triple Bond'!I128</f>
        <v>13</v>
      </c>
      <c r="I127" s="2">
        <f>Vortex!I128</f>
        <v>7</v>
      </c>
      <c r="J127" s="2">
        <f>Course!H128</f>
        <v>20</v>
      </c>
      <c r="K127" s="1">
        <f>H127+I127+J127</f>
        <v>40</v>
      </c>
    </row>
    <row r="128" spans="2:11" x14ac:dyDescent="0.25">
      <c r="B128" s="1">
        <f>IFERROR(RANK(K128,$K$6:$K$255,0),"")</f>
        <v>35</v>
      </c>
      <c r="C128" s="5">
        <v>323</v>
      </c>
      <c r="D128" s="3" t="str">
        <f>VLOOKUP(C128,[1]Dossardage!$B$4:$G$203,2,FALSE)</f>
        <v>LIORÉ</v>
      </c>
      <c r="E128" s="3" t="str">
        <f>VLOOKUP(C128,[1]Dossardage!$B$4:$G$203,3,FALSE)</f>
        <v>Simon</v>
      </c>
      <c r="F128" s="4" t="str">
        <f>VLOOKUP(C128,[1]Dossardage!$B$4:$G$203,4,FALSE)</f>
        <v>BG</v>
      </c>
      <c r="G128" s="3" t="str">
        <f>VLOOKUP(C128,[1]Dossardage!$B$4:$G$203,5,FALSE)</f>
        <v>Collège multisite Asfeld-Chateau Porcien</v>
      </c>
      <c r="H128" s="2">
        <f>' Triple Bond'!I129</f>
        <v>13</v>
      </c>
      <c r="I128" s="2">
        <f>Vortex!I129</f>
        <v>11</v>
      </c>
      <c r="J128" s="2">
        <f>Course!H129</f>
        <v>19</v>
      </c>
      <c r="K128" s="1">
        <f>H128+I128+J128</f>
        <v>43</v>
      </c>
    </row>
    <row r="129" spans="2:11" x14ac:dyDescent="0.25">
      <c r="B129" s="1">
        <f>IFERROR(RANK(K129,$K$6:$K$255,0),"")</f>
        <v>135</v>
      </c>
      <c r="C129" s="5">
        <v>324</v>
      </c>
      <c r="D129" s="3" t="str">
        <f>VLOOKUP(C129,[1]Dossardage!$B$4:$G$203,2,FALSE)</f>
        <v>JOVY SMITH</v>
      </c>
      <c r="E129" s="3" t="str">
        <f>VLOOKUP(C129,[1]Dossardage!$B$4:$G$203,3,FALSE)</f>
        <v>Tyméo</v>
      </c>
      <c r="F129" s="4" t="str">
        <f>VLOOKUP(C129,[1]Dossardage!$B$4:$G$203,4,FALSE)</f>
        <v>BG</v>
      </c>
      <c r="G129" s="3" t="str">
        <f>VLOOKUP(C129,[1]Dossardage!$B$4:$G$203,5,FALSE)</f>
        <v>Collège multisite Asfeld-Chateau Porcien</v>
      </c>
      <c r="H129" s="2">
        <f>' Triple Bond'!I130</f>
        <v>1</v>
      </c>
      <c r="I129" s="2">
        <f>Vortex!I130</f>
        <v>12</v>
      </c>
      <c r="J129" s="2">
        <f>Course!H130</f>
        <v>1</v>
      </c>
      <c r="K129" s="1">
        <f>H129+I129+J129</f>
        <v>14</v>
      </c>
    </row>
    <row r="130" spans="2:11" x14ac:dyDescent="0.25">
      <c r="B130" s="1">
        <f>IFERROR(RANK(K130,$K$6:$K$255,0),"")</f>
        <v>99</v>
      </c>
      <c r="C130" s="5">
        <v>325</v>
      </c>
      <c r="D130" s="3" t="str">
        <f>VLOOKUP(C130,[1]Dossardage!$B$4:$G$203,2,FALSE)</f>
        <v>TRÉZEUX</v>
      </c>
      <c r="E130" s="3" t="str">
        <f>VLOOKUP(C130,[1]Dossardage!$B$4:$G$203,3,FALSE)</f>
        <v>Jules</v>
      </c>
      <c r="F130" s="4" t="str">
        <f>VLOOKUP(C130,[1]Dossardage!$B$4:$G$203,4,FALSE)</f>
        <v>BG</v>
      </c>
      <c r="G130" s="3" t="str">
        <f>VLOOKUP(C130,[1]Dossardage!$B$4:$G$203,5,FALSE)</f>
        <v>Collège multisite Asfeld-Chateau Porcien</v>
      </c>
      <c r="H130" s="2">
        <f>' Triple Bond'!I131</f>
        <v>8</v>
      </c>
      <c r="I130" s="2">
        <f>Vortex!I131</f>
        <v>1</v>
      </c>
      <c r="J130" s="2">
        <f>Course!H131</f>
        <v>19</v>
      </c>
      <c r="K130" s="1">
        <f>H130+I130+J130</f>
        <v>28</v>
      </c>
    </row>
    <row r="131" spans="2:11" x14ac:dyDescent="0.25">
      <c r="B131" s="1">
        <f>IFERROR(RANK(K131,$K$6:$K$255,0),"")</f>
        <v>153</v>
      </c>
      <c r="C131" s="5">
        <v>326</v>
      </c>
      <c r="D131" s="3">
        <f>VLOOKUP(C131,[1]Dossardage!$B$4:$G$203,2,FALSE)</f>
        <v>0</v>
      </c>
      <c r="E131" s="3">
        <f>VLOOKUP(C131,[1]Dossardage!$B$4:$G$203,3,FALSE)</f>
        <v>0</v>
      </c>
      <c r="F131" s="4">
        <f>VLOOKUP(C131,[1]Dossardage!$B$4:$G$203,4,FALSE)</f>
        <v>0</v>
      </c>
      <c r="G131" s="3">
        <f>VLOOKUP(C131,[1]Dossardage!$B$4:$G$203,5,FALSE)</f>
        <v>0</v>
      </c>
      <c r="H131" s="2" t="str">
        <f>' Triple Bond'!I132</f>
        <v>0</v>
      </c>
      <c r="I131" s="2" t="str">
        <f>Vortex!I132</f>
        <v>0</v>
      </c>
      <c r="J131" s="2">
        <f>Course!H132</f>
        <v>0</v>
      </c>
      <c r="K131" s="1">
        <f>H131+I131+J131</f>
        <v>0</v>
      </c>
    </row>
    <row r="132" spans="2:11" x14ac:dyDescent="0.25">
      <c r="B132" s="1">
        <f>IFERROR(RANK(K132,$K$6:$K$255,0),"")</f>
        <v>153</v>
      </c>
      <c r="C132" s="5">
        <v>327</v>
      </c>
      <c r="D132" s="3">
        <f>VLOOKUP(C132,[1]Dossardage!$B$4:$G$203,2,FALSE)</f>
        <v>0</v>
      </c>
      <c r="E132" s="3">
        <f>VLOOKUP(C132,[1]Dossardage!$B$4:$G$203,3,FALSE)</f>
        <v>0</v>
      </c>
      <c r="F132" s="4">
        <f>VLOOKUP(C132,[1]Dossardage!$B$4:$G$203,4,FALSE)</f>
        <v>0</v>
      </c>
      <c r="G132" s="3">
        <f>VLOOKUP(C132,[1]Dossardage!$B$4:$G$203,5,FALSE)</f>
        <v>0</v>
      </c>
      <c r="H132" s="2" t="str">
        <f>' Triple Bond'!I133</f>
        <v>0</v>
      </c>
      <c r="I132" s="2" t="str">
        <f>Vortex!I133</f>
        <v>0</v>
      </c>
      <c r="J132" s="2">
        <f>Course!H133</f>
        <v>0</v>
      </c>
      <c r="K132" s="1">
        <f>H132+I132+J132</f>
        <v>0</v>
      </c>
    </row>
    <row r="133" spans="2:11" x14ac:dyDescent="0.25">
      <c r="B133" s="1">
        <f>IFERROR(RANK(K133,$K$6:$K$255,0),"")</f>
        <v>153</v>
      </c>
      <c r="C133" s="5">
        <v>328</v>
      </c>
      <c r="D133" s="3">
        <f>VLOOKUP(C133,[1]Dossardage!$B$4:$G$203,2,FALSE)</f>
        <v>0</v>
      </c>
      <c r="E133" s="3">
        <f>VLOOKUP(C133,[1]Dossardage!$B$4:$G$203,3,FALSE)</f>
        <v>0</v>
      </c>
      <c r="F133" s="4">
        <f>VLOOKUP(C133,[1]Dossardage!$B$4:$G$203,4,FALSE)</f>
        <v>0</v>
      </c>
      <c r="G133" s="3">
        <f>VLOOKUP(C133,[1]Dossardage!$B$4:$G$203,5,FALSE)</f>
        <v>0</v>
      </c>
      <c r="H133" s="2" t="str">
        <f>' Triple Bond'!I134</f>
        <v>0</v>
      </c>
      <c r="I133" s="2" t="str">
        <f>Vortex!I134</f>
        <v>0</v>
      </c>
      <c r="J133" s="2">
        <f>Course!H134</f>
        <v>0</v>
      </c>
      <c r="K133" s="1">
        <f>H133+I133+J133</f>
        <v>0</v>
      </c>
    </row>
    <row r="134" spans="2:11" x14ac:dyDescent="0.25">
      <c r="B134" s="1">
        <f>IFERROR(RANK(K134,$K$6:$K$255,0),"")</f>
        <v>153</v>
      </c>
      <c r="C134" s="5">
        <v>329</v>
      </c>
      <c r="D134" s="3" t="str">
        <f>VLOOKUP(C134,[1]Dossardage!$B$4:$G$203,2,FALSE)</f>
        <v>BOUILLOT-LAROCK</v>
      </c>
      <c r="E134" s="3" t="str">
        <f>VLOOKUP(C134,[1]Dossardage!$B$4:$G$203,3,FALSE)</f>
        <v>Arthur</v>
      </c>
      <c r="F134" s="4" t="str">
        <f>VLOOKUP(C134,[1]Dossardage!$B$4:$G$203,4,FALSE)</f>
        <v>BG</v>
      </c>
      <c r="G134" s="3" t="str">
        <f>VLOOKUP(C134,[1]Dossardage!$B$4:$G$203,5,FALSE)</f>
        <v>Collège Notre Dame</v>
      </c>
      <c r="H134" s="2" t="str">
        <f>' Triple Bond'!I135</f>
        <v>0</v>
      </c>
      <c r="I134" s="2" t="str">
        <f>Vortex!I135</f>
        <v>0</v>
      </c>
      <c r="J134" s="2">
        <f>Course!H135</f>
        <v>0</v>
      </c>
      <c r="K134" s="1">
        <f>H134+I134+J134</f>
        <v>0</v>
      </c>
    </row>
    <row r="135" spans="2:11" x14ac:dyDescent="0.25">
      <c r="B135" s="1">
        <f>IFERROR(RANK(K135,$K$6:$K$255,0),"")</f>
        <v>153</v>
      </c>
      <c r="C135" s="5">
        <v>330</v>
      </c>
      <c r="D135" s="3" t="str">
        <f>VLOOKUP(C135,[1]Dossardage!$B$4:$G$203,2,FALSE)</f>
        <v>ANDRY</v>
      </c>
      <c r="E135" s="3" t="str">
        <f>VLOOKUP(C135,[1]Dossardage!$B$4:$G$203,3,FALSE)</f>
        <v>Raphaël</v>
      </c>
      <c r="F135" s="4" t="str">
        <f>VLOOKUP(C135,[1]Dossardage!$B$4:$G$203,4,FALSE)</f>
        <v>BG</v>
      </c>
      <c r="G135" s="3" t="str">
        <f>VLOOKUP(C135,[1]Dossardage!$B$4:$G$203,5,FALSE)</f>
        <v>Collège Notre Dame</v>
      </c>
      <c r="H135" s="2" t="str">
        <f>' Triple Bond'!I136</f>
        <v>0</v>
      </c>
      <c r="I135" s="2" t="str">
        <f>Vortex!I136</f>
        <v>0</v>
      </c>
      <c r="J135" s="2">
        <f>Course!H136</f>
        <v>0</v>
      </c>
      <c r="K135" s="1">
        <f>H135+I135+J135</f>
        <v>0</v>
      </c>
    </row>
    <row r="136" spans="2:11" x14ac:dyDescent="0.25">
      <c r="B136" s="1">
        <f>IFERROR(RANK(K136,$K$6:$K$255,0),"")</f>
        <v>153</v>
      </c>
      <c r="C136" s="5">
        <v>331</v>
      </c>
      <c r="D136" s="3" t="str">
        <f>VLOOKUP(C136,[1]Dossardage!$B$4:$G$203,2,FALSE)</f>
        <v>SALOMON</v>
      </c>
      <c r="E136" s="3" t="str">
        <f>VLOOKUP(C136,[1]Dossardage!$B$4:$G$203,3,FALSE)</f>
        <v>Maël</v>
      </c>
      <c r="F136" s="4" t="str">
        <f>VLOOKUP(C136,[1]Dossardage!$B$4:$G$203,4,FALSE)</f>
        <v>BG</v>
      </c>
      <c r="G136" s="3" t="str">
        <f>VLOOKUP(C136,[1]Dossardage!$B$4:$G$203,5,FALSE)</f>
        <v>Collège Notre Dame</v>
      </c>
      <c r="H136" s="2" t="str">
        <f>' Triple Bond'!I137</f>
        <v>0</v>
      </c>
      <c r="I136" s="2" t="str">
        <f>Vortex!I137</f>
        <v>0</v>
      </c>
      <c r="J136" s="2">
        <f>Course!H137</f>
        <v>0</v>
      </c>
      <c r="K136" s="1">
        <f>H136+I136+J136</f>
        <v>0</v>
      </c>
    </row>
    <row r="137" spans="2:11" x14ac:dyDescent="0.25">
      <c r="B137" s="1">
        <f>IFERROR(RANK(K137,$K$6:$K$255,0),"")</f>
        <v>153</v>
      </c>
      <c r="C137" s="5">
        <v>332</v>
      </c>
      <c r="D137" s="3" t="str">
        <f>VLOOKUP(C137,[1]Dossardage!$B$4:$G$203,2,FALSE)</f>
        <v>PIERRET HUREAUX</v>
      </c>
      <c r="E137" s="3" t="str">
        <f>VLOOKUP(C137,[1]Dossardage!$B$4:$G$203,3,FALSE)</f>
        <v>César</v>
      </c>
      <c r="F137" s="4" t="str">
        <f>VLOOKUP(C137,[1]Dossardage!$B$4:$G$203,4,FALSE)</f>
        <v>BG</v>
      </c>
      <c r="G137" s="3" t="str">
        <f>VLOOKUP(C137,[1]Dossardage!$B$4:$G$203,5,FALSE)</f>
        <v>Collège Notre Dame</v>
      </c>
      <c r="H137" s="2" t="str">
        <f>' Triple Bond'!I138</f>
        <v>0</v>
      </c>
      <c r="I137" s="2" t="str">
        <f>Vortex!I138</f>
        <v>0</v>
      </c>
      <c r="J137" s="2">
        <f>Course!H138</f>
        <v>0</v>
      </c>
      <c r="K137" s="1">
        <f>H137+I137+J137</f>
        <v>0</v>
      </c>
    </row>
    <row r="138" spans="2:11" x14ac:dyDescent="0.25">
      <c r="B138" s="1">
        <f>IFERROR(RANK(K138,$K$6:$K$255,0),"")</f>
        <v>153</v>
      </c>
      <c r="C138" s="5">
        <v>333</v>
      </c>
      <c r="D138" s="3" t="str">
        <f>VLOOKUP(C138,[1]Dossardage!$B$4:$G$203,2,FALSE)</f>
        <v>DIELS</v>
      </c>
      <c r="E138" s="3" t="str">
        <f>VLOOKUP(C138,[1]Dossardage!$B$4:$G$203,3,FALSE)</f>
        <v>Zadig</v>
      </c>
      <c r="F138" s="4" t="str">
        <f>VLOOKUP(C138,[1]Dossardage!$B$4:$G$203,4,FALSE)</f>
        <v>BG</v>
      </c>
      <c r="G138" s="3" t="str">
        <f>VLOOKUP(C138,[1]Dossardage!$B$4:$G$203,5,FALSE)</f>
        <v>Collège Notre Dame</v>
      </c>
      <c r="H138" s="2" t="str">
        <f>' Triple Bond'!I139</f>
        <v>0</v>
      </c>
      <c r="I138" s="2" t="str">
        <f>Vortex!I139</f>
        <v>0</v>
      </c>
      <c r="J138" s="2">
        <f>Course!H139</f>
        <v>0</v>
      </c>
      <c r="K138" s="1">
        <f>H138+I138+J138</f>
        <v>0</v>
      </c>
    </row>
    <row r="139" spans="2:11" x14ac:dyDescent="0.25">
      <c r="B139" s="1">
        <f>IFERROR(RANK(K139,$K$6:$K$255,0),"")</f>
        <v>153</v>
      </c>
      <c r="C139" s="5">
        <v>334</v>
      </c>
      <c r="D139" s="3" t="str">
        <f>VLOOKUP(C139,[1]Dossardage!$B$4:$G$203,2,FALSE)</f>
        <v>PALERMO</v>
      </c>
      <c r="E139" s="3" t="str">
        <f>VLOOKUP(C139,[1]Dossardage!$B$4:$G$203,3,FALSE)</f>
        <v>Nino</v>
      </c>
      <c r="F139" s="4" t="str">
        <f>VLOOKUP(C139,[1]Dossardage!$B$4:$G$203,4,FALSE)</f>
        <v>BG</v>
      </c>
      <c r="G139" s="3" t="str">
        <f>VLOOKUP(C139,[1]Dossardage!$B$4:$G$203,5,FALSE)</f>
        <v>Collège Notre Dame</v>
      </c>
      <c r="H139" s="2" t="str">
        <f>' Triple Bond'!I140</f>
        <v>0</v>
      </c>
      <c r="I139" s="2" t="str">
        <f>Vortex!I140</f>
        <v>0</v>
      </c>
      <c r="J139" s="2">
        <f>Course!H140</f>
        <v>0</v>
      </c>
      <c r="K139" s="1">
        <f>H139+I139+J139</f>
        <v>0</v>
      </c>
    </row>
    <row r="140" spans="2:11" x14ac:dyDescent="0.25">
      <c r="B140" s="1">
        <f>IFERROR(RANK(K140,$K$6:$K$255,0),"")</f>
        <v>153</v>
      </c>
      <c r="C140" s="5">
        <v>335</v>
      </c>
      <c r="D140" s="3">
        <f>VLOOKUP(C140,[1]Dossardage!$B$4:$G$203,2,FALSE)</f>
        <v>0</v>
      </c>
      <c r="E140" s="3">
        <f>VLOOKUP(C140,[1]Dossardage!$B$4:$G$203,3,FALSE)</f>
        <v>0</v>
      </c>
      <c r="F140" s="4">
        <f>VLOOKUP(C140,[1]Dossardage!$B$4:$G$203,4,FALSE)</f>
        <v>0</v>
      </c>
      <c r="G140" s="3">
        <f>VLOOKUP(C140,[1]Dossardage!$B$4:$G$203,5,FALSE)</f>
        <v>0</v>
      </c>
      <c r="H140" s="2" t="str">
        <f>' Triple Bond'!I141</f>
        <v>0</v>
      </c>
      <c r="I140" s="2" t="str">
        <f>Vortex!I141</f>
        <v>0</v>
      </c>
      <c r="J140" s="2">
        <f>Course!H141</f>
        <v>0</v>
      </c>
      <c r="K140" s="1">
        <f>H140+I140+J140</f>
        <v>0</v>
      </c>
    </row>
    <row r="141" spans="2:11" x14ac:dyDescent="0.25">
      <c r="B141" s="1">
        <f>IFERROR(RANK(K141,$K$6:$K$255,0),"")</f>
        <v>152</v>
      </c>
      <c r="C141" s="5">
        <v>336</v>
      </c>
      <c r="D141" s="3" t="str">
        <f>VLOOKUP(C141,[1]Dossardage!$B$4:$G$203,2,FALSE)</f>
        <v>CHABOTIER</v>
      </c>
      <c r="E141" s="3" t="str">
        <f>VLOOKUP(C141,[1]Dossardage!$B$4:$G$203,3,FALSE)</f>
        <v>Noé</v>
      </c>
      <c r="F141" s="4" t="str">
        <f>VLOOKUP(C141,[1]Dossardage!$B$4:$G$203,4,FALSE)</f>
        <v>BG</v>
      </c>
      <c r="G141" s="3" t="str">
        <f>VLOOKUP(C141,[1]Dossardage!$B$4:$G$203,5,FALSE)</f>
        <v>Collège Rouget-de-Lisle</v>
      </c>
      <c r="H141" s="2">
        <f>' Triple Bond'!I142</f>
        <v>1</v>
      </c>
      <c r="I141" s="2">
        <f>Vortex!I142</f>
        <v>1</v>
      </c>
      <c r="J141" s="2">
        <f>Course!H142</f>
        <v>1</v>
      </c>
      <c r="K141" s="1">
        <f>H141+I141+J141</f>
        <v>3</v>
      </c>
    </row>
    <row r="142" spans="2:11" x14ac:dyDescent="0.25">
      <c r="B142" s="1">
        <f>IFERROR(RANK(K142,$K$6:$K$255,0),"")</f>
        <v>80</v>
      </c>
      <c r="C142" s="5">
        <v>337</v>
      </c>
      <c r="D142" s="3" t="str">
        <f>VLOOKUP(C142,[1]Dossardage!$B$4:$G$203,2,FALSE)</f>
        <v>VAUCHAMPS</v>
      </c>
      <c r="E142" s="3" t="str">
        <f>VLOOKUP(C142,[1]Dossardage!$B$4:$G$203,3,FALSE)</f>
        <v>Devon</v>
      </c>
      <c r="F142" s="4" t="str">
        <f>VLOOKUP(C142,[1]Dossardage!$B$4:$G$203,4,FALSE)</f>
        <v>BG</v>
      </c>
      <c r="G142" s="3" t="str">
        <f>VLOOKUP(C142,[1]Dossardage!$B$4:$G$203,5,FALSE)</f>
        <v>Collège Saint-Jean-Baptiste de La Salle</v>
      </c>
      <c r="H142" s="2">
        <f>' Triple Bond'!I143</f>
        <v>12</v>
      </c>
      <c r="I142" s="2">
        <f>Vortex!I143</f>
        <v>2</v>
      </c>
      <c r="J142" s="2">
        <f>Course!H143</f>
        <v>18</v>
      </c>
      <c r="K142" s="1">
        <f>H142+I142+J142</f>
        <v>32</v>
      </c>
    </row>
    <row r="143" spans="2:11" x14ac:dyDescent="0.25">
      <c r="B143" s="1">
        <f>IFERROR(RANK(K143,$K$6:$K$255,0),"")</f>
        <v>32</v>
      </c>
      <c r="C143" s="5">
        <v>338</v>
      </c>
      <c r="D143" s="3" t="str">
        <f>VLOOKUP(C143,[1]Dossardage!$B$4:$G$203,2,FALSE)</f>
        <v>MILLOT</v>
      </c>
      <c r="E143" s="3" t="str">
        <f>VLOOKUP(C143,[1]Dossardage!$B$4:$G$203,3,FALSE)</f>
        <v>Elliot</v>
      </c>
      <c r="F143" s="4" t="str">
        <f>VLOOKUP(C143,[1]Dossardage!$B$4:$G$203,4,FALSE)</f>
        <v>BG</v>
      </c>
      <c r="G143" s="3" t="str">
        <f>VLOOKUP(C143,[1]Dossardage!$B$4:$G$203,5,FALSE)</f>
        <v>Collège Saint-Jean-Baptiste de La Salle</v>
      </c>
      <c r="H143" s="2">
        <f>' Triple Bond'!I144</f>
        <v>7</v>
      </c>
      <c r="I143" s="2">
        <f>Vortex!I144</f>
        <v>8</v>
      </c>
      <c r="J143" s="2">
        <f>Course!H144</f>
        <v>29</v>
      </c>
      <c r="K143" s="1">
        <f>H143+I143+J143</f>
        <v>44</v>
      </c>
    </row>
    <row r="144" spans="2:11" x14ac:dyDescent="0.25">
      <c r="B144" s="1">
        <f>IFERROR(RANK(K144,$K$6:$K$255,0),"")</f>
        <v>95</v>
      </c>
      <c r="C144" s="5">
        <v>339</v>
      </c>
      <c r="D144" s="3" t="str">
        <f>VLOOKUP(C144,[1]Dossardage!$B$4:$G$203,2,FALSE)</f>
        <v>COQUELET</v>
      </c>
      <c r="E144" s="3" t="str">
        <f>VLOOKUP(C144,[1]Dossardage!$B$4:$G$203,3,FALSE)</f>
        <v>ARTHUR</v>
      </c>
      <c r="F144" s="4" t="str">
        <f>VLOOKUP(C144,[1]Dossardage!$B$4:$G$203,4,FALSE)</f>
        <v>BG</v>
      </c>
      <c r="G144" s="3" t="str">
        <f>VLOOKUP(C144,[1]Dossardage!$B$4:$G$203,5,FALSE)</f>
        <v>Collège Saint-Jean-Baptiste de La Salle</v>
      </c>
      <c r="H144" s="2">
        <f>' Triple Bond'!I145</f>
        <v>6</v>
      </c>
      <c r="I144" s="2">
        <f>Vortex!I145</f>
        <v>8</v>
      </c>
      <c r="J144" s="2">
        <f>Course!H145</f>
        <v>15</v>
      </c>
      <c r="K144" s="1">
        <f>H144+I144+J144</f>
        <v>29</v>
      </c>
    </row>
    <row r="145" spans="2:11" x14ac:dyDescent="0.25">
      <c r="B145" s="1">
        <f>IFERROR(RANK(K145,$K$6:$K$255,0),"")</f>
        <v>153</v>
      </c>
      <c r="C145" s="5">
        <v>340</v>
      </c>
      <c r="D145" s="3">
        <f>VLOOKUP(C145,[1]Dossardage!$B$4:$G$203,2,FALSE)</f>
        <v>0</v>
      </c>
      <c r="E145" s="3">
        <f>VLOOKUP(C145,[1]Dossardage!$B$4:$G$203,3,FALSE)</f>
        <v>0</v>
      </c>
      <c r="F145" s="4">
        <f>VLOOKUP(C145,[1]Dossardage!$B$4:$G$203,4,FALSE)</f>
        <v>0</v>
      </c>
      <c r="G145" s="3">
        <f>VLOOKUP(C145,[1]Dossardage!$B$4:$G$203,5,FALSE)</f>
        <v>0</v>
      </c>
      <c r="H145" s="2" t="str">
        <f>' Triple Bond'!I146</f>
        <v>0</v>
      </c>
      <c r="I145" s="2" t="str">
        <f>Vortex!I146</f>
        <v>0</v>
      </c>
      <c r="J145" s="2">
        <f>Course!H146</f>
        <v>0</v>
      </c>
      <c r="K145" s="1">
        <f>H145+I145+J145</f>
        <v>0</v>
      </c>
    </row>
    <row r="146" spans="2:11" x14ac:dyDescent="0.25">
      <c r="B146" s="1">
        <f>IFERROR(RANK(K146,$K$6:$K$255,0),"")</f>
        <v>153</v>
      </c>
      <c r="C146" s="5">
        <v>341</v>
      </c>
      <c r="D146" s="3">
        <f>VLOOKUP(C146,[1]Dossardage!$B$4:$G$203,2,FALSE)</f>
        <v>0</v>
      </c>
      <c r="E146" s="3">
        <f>VLOOKUP(C146,[1]Dossardage!$B$4:$G$203,3,FALSE)</f>
        <v>0</v>
      </c>
      <c r="F146" s="4">
        <f>VLOOKUP(C146,[1]Dossardage!$B$4:$G$203,4,FALSE)</f>
        <v>0</v>
      </c>
      <c r="G146" s="3">
        <f>VLOOKUP(C146,[1]Dossardage!$B$4:$G$203,5,FALSE)</f>
        <v>0</v>
      </c>
      <c r="H146" s="2" t="str">
        <f>' Triple Bond'!I147</f>
        <v>0</v>
      </c>
      <c r="I146" s="2" t="str">
        <f>Vortex!I147</f>
        <v>0</v>
      </c>
      <c r="J146" s="2">
        <f>Course!H147</f>
        <v>0</v>
      </c>
      <c r="K146" s="1">
        <f>H146+I146+J146</f>
        <v>0</v>
      </c>
    </row>
    <row r="147" spans="2:11" x14ac:dyDescent="0.25">
      <c r="B147" s="1">
        <f>IFERROR(RANK(K147,$K$6:$K$255,0),"")</f>
        <v>35</v>
      </c>
      <c r="C147" s="5">
        <v>342</v>
      </c>
      <c r="D147" s="3" t="str">
        <f>VLOOKUP(C147,[1]Dossardage!$B$4:$G$203,2,FALSE)</f>
        <v>ROUDAUT</v>
      </c>
      <c r="E147" s="3" t="str">
        <f>VLOOKUP(C147,[1]Dossardage!$B$4:$G$203,3,FALSE)</f>
        <v>Victor</v>
      </c>
      <c r="F147" s="4" t="str">
        <f>VLOOKUP(C147,[1]Dossardage!$B$4:$G$203,4,FALSE)</f>
        <v>BG</v>
      </c>
      <c r="G147" s="3" t="str">
        <f>VLOOKUP(C147,[1]Dossardage!$B$4:$G$203,5,FALSE)</f>
        <v>Collège Saint-Jean-Baptiste de La Salle</v>
      </c>
      <c r="H147" s="2">
        <f>' Triple Bond'!I148</f>
        <v>14</v>
      </c>
      <c r="I147" s="2">
        <f>Vortex!I148</f>
        <v>12</v>
      </c>
      <c r="J147" s="2">
        <f>Course!H148</f>
        <v>17</v>
      </c>
      <c r="K147" s="1">
        <f>H147+I147+J147</f>
        <v>43</v>
      </c>
    </row>
    <row r="148" spans="2:11" x14ac:dyDescent="0.25">
      <c r="B148" s="1">
        <f>IFERROR(RANK(K148,$K$6:$K$255,0),"")</f>
        <v>142</v>
      </c>
      <c r="C148" s="5">
        <v>343</v>
      </c>
      <c r="D148" s="3" t="str">
        <f>VLOOKUP(C148,[1]Dossardage!$B$4:$G$203,2,FALSE)</f>
        <v>DANGIN</v>
      </c>
      <c r="E148" s="3" t="str">
        <f>VLOOKUP(C148,[1]Dossardage!$B$4:$G$203,3,FALSE)</f>
        <v>MATYS</v>
      </c>
      <c r="F148" s="4" t="str">
        <f>VLOOKUP(C148,[1]Dossardage!$B$4:$G$203,4,FALSE)</f>
        <v>BG</v>
      </c>
      <c r="G148" s="3" t="str">
        <f>VLOOKUP(C148,[1]Dossardage!$B$4:$G$203,5,FALSE)</f>
        <v>Collège Salengro</v>
      </c>
      <c r="H148" s="2">
        <f>' Triple Bond'!I149</f>
        <v>6</v>
      </c>
      <c r="I148" s="2" t="str">
        <f>Vortex!I149</f>
        <v>0</v>
      </c>
      <c r="J148" s="2">
        <f>Course!H149</f>
        <v>2</v>
      </c>
      <c r="K148" s="1">
        <f>H148+I148+J148</f>
        <v>8</v>
      </c>
    </row>
    <row r="149" spans="2:11" x14ac:dyDescent="0.25">
      <c r="B149" s="1">
        <f>IFERROR(RANK(K149,$K$6:$K$255,0),"")</f>
        <v>123</v>
      </c>
      <c r="C149" s="5">
        <v>344</v>
      </c>
      <c r="D149" s="3" t="str">
        <f>VLOOKUP(C149,[1]Dossardage!$B$4:$G$203,2,FALSE)</f>
        <v>MOUTANA</v>
      </c>
      <c r="E149" s="3" t="str">
        <f>VLOOKUP(C149,[1]Dossardage!$B$4:$G$203,3,FALSE)</f>
        <v>KEVIN</v>
      </c>
      <c r="F149" s="4" t="str">
        <f>VLOOKUP(C149,[1]Dossardage!$B$4:$G$203,4,FALSE)</f>
        <v>BG</v>
      </c>
      <c r="G149" s="3" t="str">
        <f>VLOOKUP(C149,[1]Dossardage!$B$4:$G$203,5,FALSE)</f>
        <v>Collège Salengro</v>
      </c>
      <c r="H149" s="2">
        <f>' Triple Bond'!I150</f>
        <v>4</v>
      </c>
      <c r="I149" s="2">
        <f>Vortex!I150</f>
        <v>1</v>
      </c>
      <c r="J149" s="2">
        <f>Course!H150</f>
        <v>15</v>
      </c>
      <c r="K149" s="1">
        <f>H149+I149+J149</f>
        <v>20</v>
      </c>
    </row>
    <row r="150" spans="2:11" x14ac:dyDescent="0.25">
      <c r="B150" s="1">
        <f>IFERROR(RANK(K150,$K$6:$K$255,0),"")</f>
        <v>60</v>
      </c>
      <c r="C150" s="5">
        <v>345</v>
      </c>
      <c r="D150" s="3" t="str">
        <f>VLOOKUP(C150,[1]Dossardage!$B$4:$G$203,2,FALSE)</f>
        <v>PIERARD</v>
      </c>
      <c r="E150" s="3" t="str">
        <f>VLOOKUP(C150,[1]Dossardage!$B$4:$G$203,3,FALSE)</f>
        <v>Ylan</v>
      </c>
      <c r="F150" s="4" t="str">
        <f>VLOOKUP(C150,[1]Dossardage!$B$4:$G$203,4,FALSE)</f>
        <v>BG</v>
      </c>
      <c r="G150" s="3" t="str">
        <f>VLOOKUP(C150,[1]Dossardage!$B$4:$G$203,5,FALSE)</f>
        <v>Collège Salengro</v>
      </c>
      <c r="H150" s="2">
        <f>' Triple Bond'!I151</f>
        <v>7</v>
      </c>
      <c r="I150" s="2">
        <f>Vortex!I151</f>
        <v>13</v>
      </c>
      <c r="J150" s="2">
        <f>Course!H151</f>
        <v>17</v>
      </c>
      <c r="K150" s="1">
        <f>H150+I150+J150</f>
        <v>37</v>
      </c>
    </row>
    <row r="151" spans="2:11" x14ac:dyDescent="0.25">
      <c r="B151" s="1">
        <f>IFERROR(RANK(K151,$K$6:$K$255,0),"")</f>
        <v>64</v>
      </c>
      <c r="C151" s="5">
        <v>346</v>
      </c>
      <c r="D151" s="3" t="str">
        <f>VLOOKUP(C151,[1]Dossardage!$B$4:$G$203,2,FALSE)</f>
        <v>DELACOURT</v>
      </c>
      <c r="E151" s="3" t="str">
        <f>VLOOKUP(C151,[1]Dossardage!$B$4:$G$203,3,FALSE)</f>
        <v>Mayron</v>
      </c>
      <c r="F151" s="4" t="str">
        <f>VLOOKUP(C151,[1]Dossardage!$B$4:$G$203,4,FALSE)</f>
        <v>MG</v>
      </c>
      <c r="G151" s="3" t="str">
        <f>VLOOKUP(C151,[1]Dossardage!$B$4:$G$203,5,FALSE)</f>
        <v>Collège Salengro</v>
      </c>
      <c r="H151" s="2">
        <f>' Triple Bond'!I152</f>
        <v>6</v>
      </c>
      <c r="I151" s="2">
        <f>Vortex!I152</f>
        <v>13</v>
      </c>
      <c r="J151" s="2">
        <f>Course!H152</f>
        <v>17</v>
      </c>
      <c r="K151" s="1">
        <f>H151+I151+J151</f>
        <v>36</v>
      </c>
    </row>
    <row r="152" spans="2:11" x14ac:dyDescent="0.25">
      <c r="B152" s="1">
        <f>IFERROR(RANK(K152,$K$6:$K$255,0),"")</f>
        <v>153</v>
      </c>
      <c r="C152" s="5">
        <v>347</v>
      </c>
      <c r="D152" s="3">
        <f>VLOOKUP(C152,[1]Dossardage!$B$4:$G$203,2,FALSE)</f>
        <v>0</v>
      </c>
      <c r="E152" s="3">
        <f>VLOOKUP(C152,[1]Dossardage!$B$4:$G$203,3,FALSE)</f>
        <v>0</v>
      </c>
      <c r="F152" s="4">
        <f>VLOOKUP(C152,[1]Dossardage!$B$4:$G$203,4,FALSE)</f>
        <v>0</v>
      </c>
      <c r="G152" s="3">
        <f>VLOOKUP(C152,[1]Dossardage!$B$4:$G$203,5,FALSE)</f>
        <v>0</v>
      </c>
      <c r="H152" s="2" t="str">
        <f>' Triple Bond'!I153</f>
        <v>0</v>
      </c>
      <c r="I152" s="2" t="str">
        <f>Vortex!I153</f>
        <v>0</v>
      </c>
      <c r="J152" s="2">
        <f>Course!H153</f>
        <v>0</v>
      </c>
      <c r="K152" s="1">
        <f>H152+I152+J152</f>
        <v>0</v>
      </c>
    </row>
    <row r="153" spans="2:11" x14ac:dyDescent="0.25">
      <c r="B153" s="1">
        <f>IFERROR(RANK(K153,$K$6:$K$255,0),"")</f>
        <v>55</v>
      </c>
      <c r="C153" s="5">
        <v>348</v>
      </c>
      <c r="D153" s="3" t="str">
        <f>VLOOKUP(C153,[1]Dossardage!$B$4:$G$203,2,FALSE)</f>
        <v>PETITPAS</v>
      </c>
      <c r="E153" s="3" t="str">
        <f>VLOOKUP(C153,[1]Dossardage!$B$4:$G$203,3,FALSE)</f>
        <v>Tom</v>
      </c>
      <c r="F153" s="4" t="str">
        <f>VLOOKUP(C153,[1]Dossardage!$B$4:$G$203,4,FALSE)</f>
        <v>BG</v>
      </c>
      <c r="G153" s="3" t="str">
        <f>VLOOKUP(C153,[1]Dossardage!$B$4:$G$203,5,FALSE)</f>
        <v>Collège Turenne</v>
      </c>
      <c r="H153" s="2">
        <f>' Triple Bond'!I154</f>
        <v>8</v>
      </c>
      <c r="I153" s="2">
        <f>Vortex!I154</f>
        <v>13</v>
      </c>
      <c r="J153" s="2">
        <f>Course!H154</f>
        <v>17</v>
      </c>
      <c r="K153" s="1">
        <f>H153+I153+J153</f>
        <v>38</v>
      </c>
    </row>
    <row r="154" spans="2:11" x14ac:dyDescent="0.25">
      <c r="B154" s="1">
        <f>IFERROR(RANK(K154,$K$6:$K$255,0),"")</f>
        <v>153</v>
      </c>
      <c r="C154" s="5">
        <v>349</v>
      </c>
      <c r="D154" s="3">
        <f>VLOOKUP(C154,[1]Dossardage!$B$4:$G$203,2,FALSE)</f>
        <v>0</v>
      </c>
      <c r="E154" s="3">
        <f>VLOOKUP(C154,[1]Dossardage!$B$4:$G$203,3,FALSE)</f>
        <v>0</v>
      </c>
      <c r="F154" s="4">
        <f>VLOOKUP(C154,[1]Dossardage!$B$4:$G$203,4,FALSE)</f>
        <v>0</v>
      </c>
      <c r="G154" s="3">
        <f>VLOOKUP(C154,[1]Dossardage!$B$4:$G$203,5,FALSE)</f>
        <v>0</v>
      </c>
      <c r="H154" s="2" t="str">
        <f>' Triple Bond'!I155</f>
        <v>0</v>
      </c>
      <c r="I154" s="2" t="str">
        <f>Vortex!I155</f>
        <v>0</v>
      </c>
      <c r="J154" s="2">
        <f>Course!H155</f>
        <v>0</v>
      </c>
      <c r="K154" s="1">
        <f>H154+I154+J154</f>
        <v>0</v>
      </c>
    </row>
    <row r="155" spans="2:11" x14ac:dyDescent="0.25">
      <c r="B155" s="1">
        <f>IFERROR(RANK(K155,$K$6:$K$255,0),"")</f>
        <v>95</v>
      </c>
      <c r="C155" s="5">
        <v>350</v>
      </c>
      <c r="D155" s="3" t="str">
        <f>VLOOKUP(C155,[1]Dossardage!$B$4:$G$203,2,FALSE)</f>
        <v>TREVET</v>
      </c>
      <c r="E155" s="3" t="str">
        <f>VLOOKUP(C155,[1]Dossardage!$B$4:$G$203,3,FALSE)</f>
        <v>Aaron</v>
      </c>
      <c r="F155" s="4" t="str">
        <f>VLOOKUP(C155,[1]Dossardage!$B$4:$G$203,4,FALSE)</f>
        <v>BG</v>
      </c>
      <c r="G155" s="3" t="str">
        <f>VLOOKUP(C155,[1]Dossardage!$B$4:$G$203,5,FALSE)</f>
        <v>Collège Turenne</v>
      </c>
      <c r="H155" s="2">
        <f>' Triple Bond'!I156</f>
        <v>8</v>
      </c>
      <c r="I155" s="2">
        <f>Vortex!I156</f>
        <v>6</v>
      </c>
      <c r="J155" s="2">
        <f>Course!H156</f>
        <v>15</v>
      </c>
      <c r="K155" s="1">
        <f>H155+I155+J155</f>
        <v>29</v>
      </c>
    </row>
    <row r="156" spans="2:11" x14ac:dyDescent="0.25">
      <c r="B156" s="1">
        <f>IFERROR(RANK(K156,$K$6:$K$255,0),"")</f>
        <v>83</v>
      </c>
      <c r="C156" s="5">
        <v>351</v>
      </c>
      <c r="D156" s="3" t="str">
        <f>VLOOKUP(C156,[1]Dossardage!$B$4:$G$203,2,FALSE)</f>
        <v>JACQUIET ISIL</v>
      </c>
      <c r="E156" s="3" t="str">
        <f>VLOOKUP(C156,[1]Dossardage!$B$4:$G$203,3,FALSE)</f>
        <v>Iliyas</v>
      </c>
      <c r="F156" s="4" t="str">
        <f>VLOOKUP(C156,[1]Dossardage!$B$4:$G$203,4,FALSE)</f>
        <v>BG</v>
      </c>
      <c r="G156" s="3" t="str">
        <f>VLOOKUP(C156,[1]Dossardage!$B$4:$G$203,5,FALSE)</f>
        <v>Collège Turenne</v>
      </c>
      <c r="H156" s="2">
        <f>' Triple Bond'!I157</f>
        <v>9</v>
      </c>
      <c r="I156" s="2">
        <f>Vortex!I157</f>
        <v>3</v>
      </c>
      <c r="J156" s="2">
        <f>Course!H157</f>
        <v>19</v>
      </c>
      <c r="K156" s="1">
        <f>H156+I156+J156</f>
        <v>31</v>
      </c>
    </row>
    <row r="157" spans="2:11" x14ac:dyDescent="0.25">
      <c r="B157" s="1">
        <f>IFERROR(RANK(K157,$K$6:$K$255,0),"")</f>
        <v>153</v>
      </c>
      <c r="C157" s="5">
        <v>352</v>
      </c>
      <c r="D157" s="3">
        <f>VLOOKUP(C157,[1]Dossardage!$B$4:$G$203,2,FALSE)</f>
        <v>0</v>
      </c>
      <c r="E157" s="3">
        <f>VLOOKUP(C157,[1]Dossardage!$B$4:$G$203,3,FALSE)</f>
        <v>0</v>
      </c>
      <c r="F157" s="4">
        <f>VLOOKUP(C157,[1]Dossardage!$B$4:$G$203,4,FALSE)</f>
        <v>0</v>
      </c>
      <c r="G157" s="3">
        <f>VLOOKUP(C157,[1]Dossardage!$B$4:$G$203,5,FALSE)</f>
        <v>0</v>
      </c>
      <c r="H157" s="2" t="str">
        <f>' Triple Bond'!I158</f>
        <v>0</v>
      </c>
      <c r="I157" s="2" t="str">
        <f>Vortex!I158</f>
        <v>0</v>
      </c>
      <c r="J157" s="2">
        <f>Course!H158</f>
        <v>0</v>
      </c>
      <c r="K157" s="1">
        <f>H157+I157+J157</f>
        <v>0</v>
      </c>
    </row>
    <row r="158" spans="2:11" x14ac:dyDescent="0.25">
      <c r="B158" s="1">
        <f>IFERROR(RANK(K158,$K$6:$K$255,0),"")</f>
        <v>153</v>
      </c>
      <c r="C158" s="5">
        <v>353</v>
      </c>
      <c r="D158" s="3">
        <f>VLOOKUP(C158,[1]Dossardage!$B$4:$G$203,2,FALSE)</f>
        <v>0</v>
      </c>
      <c r="E158" s="3">
        <f>VLOOKUP(C158,[1]Dossardage!$B$4:$G$203,3,FALSE)</f>
        <v>0</v>
      </c>
      <c r="F158" s="4">
        <f>VLOOKUP(C158,[1]Dossardage!$B$4:$G$203,4,FALSE)</f>
        <v>0</v>
      </c>
      <c r="G158" s="3">
        <f>VLOOKUP(C158,[1]Dossardage!$B$4:$G$203,5,FALSE)</f>
        <v>0</v>
      </c>
      <c r="H158" s="2" t="str">
        <f>' Triple Bond'!I159</f>
        <v>0</v>
      </c>
      <c r="I158" s="2" t="str">
        <f>Vortex!I159</f>
        <v>0</v>
      </c>
      <c r="J158" s="2">
        <f>Course!H159</f>
        <v>0</v>
      </c>
      <c r="K158" s="1">
        <f>H158+I158+J158</f>
        <v>0</v>
      </c>
    </row>
    <row r="159" spans="2:11" x14ac:dyDescent="0.25">
      <c r="B159" s="1">
        <f>IFERROR(RANK(K159,$K$6:$K$255,0),"")</f>
        <v>77</v>
      </c>
      <c r="C159" s="5">
        <v>354</v>
      </c>
      <c r="D159" s="3" t="str">
        <f>VLOOKUP(C159,[1]Dossardage!$B$4:$G$203,2,FALSE)</f>
        <v>LUCAS</v>
      </c>
      <c r="E159" s="3" t="str">
        <f>VLOOKUP(C159,[1]Dossardage!$B$4:$G$203,3,FALSE)</f>
        <v>Thomas</v>
      </c>
      <c r="F159" s="4" t="str">
        <f>VLOOKUP(C159,[1]Dossardage!$B$4:$G$203,4,FALSE)</f>
        <v>BG</v>
      </c>
      <c r="G159" s="3" t="str">
        <f>VLOOKUP(C159,[1]Dossardage!$B$4:$G$203,5,FALSE)</f>
        <v>Collège Turenne</v>
      </c>
      <c r="H159" s="2">
        <f>' Triple Bond'!I160</f>
        <v>9</v>
      </c>
      <c r="I159" s="2">
        <f>Vortex!I160</f>
        <v>5</v>
      </c>
      <c r="J159" s="2">
        <f>Course!H160</f>
        <v>19</v>
      </c>
      <c r="K159" s="1">
        <f>H159+I159+J159</f>
        <v>33</v>
      </c>
    </row>
    <row r="160" spans="2:11" x14ac:dyDescent="0.25">
      <c r="B160" s="1">
        <f>IFERROR(RANK(K160,$K$6:$K$255,0),"")</f>
        <v>53</v>
      </c>
      <c r="C160" s="5">
        <v>355</v>
      </c>
      <c r="D160" s="3" t="str">
        <f>VLOOKUP(C160,[1]Dossardage!$B$4:$G$203,2,FALSE)</f>
        <v>ALTUNEL</v>
      </c>
      <c r="E160" s="3" t="str">
        <f>VLOOKUP(C160,[1]Dossardage!$B$4:$G$203,3,FALSE)</f>
        <v>Erkancan</v>
      </c>
      <c r="F160" s="4" t="str">
        <f>VLOOKUP(C160,[1]Dossardage!$B$4:$G$203,4,FALSE)</f>
        <v>BG</v>
      </c>
      <c r="G160" s="3" t="str">
        <f>VLOOKUP(C160,[1]Dossardage!$B$4:$G$203,5,FALSE)</f>
        <v>Collège Turenne</v>
      </c>
      <c r="H160" s="2">
        <f>' Triple Bond'!I161</f>
        <v>5</v>
      </c>
      <c r="I160" s="2">
        <f>Vortex!I161</f>
        <v>16</v>
      </c>
      <c r="J160" s="2">
        <f>Course!H161</f>
        <v>18</v>
      </c>
      <c r="K160" s="1">
        <f>H160+I160+J160</f>
        <v>39</v>
      </c>
    </row>
    <row r="161" spans="2:11" x14ac:dyDescent="0.25">
      <c r="B161" s="1">
        <f>IFERROR(RANK(K161,$K$6:$K$255,0),"")</f>
        <v>70</v>
      </c>
      <c r="C161" s="5">
        <v>356</v>
      </c>
      <c r="D161" s="3" t="str">
        <f>VLOOKUP(C161,[1]Dossardage!$B$4:$G$203,2,FALSE)</f>
        <v>GAUBERT</v>
      </c>
      <c r="E161" s="3" t="str">
        <f>VLOOKUP(C161,[1]Dossardage!$B$4:$G$203,3,FALSE)</f>
        <v>Enzo</v>
      </c>
      <c r="F161" s="4" t="str">
        <f>VLOOKUP(C161,[1]Dossardage!$B$4:$G$203,4,FALSE)</f>
        <v>BG</v>
      </c>
      <c r="G161" s="3" t="str">
        <f>VLOOKUP(C161,[1]Dossardage!$B$4:$G$203,5,FALSE)</f>
        <v>Collège Vallière</v>
      </c>
      <c r="H161" s="2">
        <f>' Triple Bond'!I162</f>
        <v>6</v>
      </c>
      <c r="I161" s="2">
        <f>Vortex!I162</f>
        <v>17</v>
      </c>
      <c r="J161" s="2">
        <f>Course!H162</f>
        <v>12</v>
      </c>
      <c r="K161" s="1">
        <f>H161+I161+J161</f>
        <v>35</v>
      </c>
    </row>
    <row r="162" spans="2:11" x14ac:dyDescent="0.25">
      <c r="B162" s="1">
        <f>IFERROR(RANK(K162,$K$6:$K$255,0),"")</f>
        <v>12</v>
      </c>
      <c r="C162" s="5">
        <v>357</v>
      </c>
      <c r="D162" s="3" t="str">
        <f>VLOOKUP(C162,[1]Dossardage!$B$4:$G$203,2,FALSE)</f>
        <v>AÏT CHAOUCHE</v>
      </c>
      <c r="E162" s="3" t="str">
        <f>VLOOKUP(C162,[1]Dossardage!$B$4:$G$203,3,FALSE)</f>
        <v>Kennan</v>
      </c>
      <c r="F162" s="4" t="str">
        <f>VLOOKUP(C162,[1]Dossardage!$B$4:$G$203,4,FALSE)</f>
        <v>BG</v>
      </c>
      <c r="G162" s="3" t="str">
        <f>VLOOKUP(C162,[1]Dossardage!$B$4:$G$203,5,FALSE)</f>
        <v>Collège Vallière</v>
      </c>
      <c r="H162" s="2">
        <f>' Triple Bond'!I163</f>
        <v>18</v>
      </c>
      <c r="I162" s="2">
        <f>Vortex!I163</f>
        <v>18</v>
      </c>
      <c r="J162" s="2">
        <f>Course!H163</f>
        <v>22</v>
      </c>
      <c r="K162" s="1">
        <f>H162+I162+J162</f>
        <v>58</v>
      </c>
    </row>
    <row r="163" spans="2:11" x14ac:dyDescent="0.25">
      <c r="B163" s="1">
        <f>IFERROR(RANK(K163,$K$6:$K$255,0),"")</f>
        <v>35</v>
      </c>
      <c r="C163" s="5">
        <v>358</v>
      </c>
      <c r="D163" s="3" t="str">
        <f>VLOOKUP(C163,[1]Dossardage!$B$4:$G$203,2,FALSE)</f>
        <v>DORON</v>
      </c>
      <c r="E163" s="3" t="str">
        <f>VLOOKUP(C163,[1]Dossardage!$B$4:$G$203,3,FALSE)</f>
        <v>Maël</v>
      </c>
      <c r="F163" s="4" t="str">
        <f>VLOOKUP(C163,[1]Dossardage!$B$4:$G$203,4,FALSE)</f>
        <v>BG</v>
      </c>
      <c r="G163" s="3" t="str">
        <f>VLOOKUP(C163,[1]Dossardage!$B$4:$G$203,5,FALSE)</f>
        <v>Collège Vallière</v>
      </c>
      <c r="H163" s="2">
        <f>' Triple Bond'!I164</f>
        <v>7</v>
      </c>
      <c r="I163" s="2">
        <f>Vortex!I164</f>
        <v>16</v>
      </c>
      <c r="J163" s="2">
        <f>Course!H164</f>
        <v>20</v>
      </c>
      <c r="K163" s="1">
        <f>H163+I163+J163</f>
        <v>43</v>
      </c>
    </row>
    <row r="164" spans="2:11" x14ac:dyDescent="0.25">
      <c r="B164" s="1">
        <f>IFERROR(RANK(K164,$K$6:$K$255,0),"")</f>
        <v>131</v>
      </c>
      <c r="C164" s="5">
        <v>359</v>
      </c>
      <c r="D164" s="3" t="str">
        <f>VLOOKUP(C164,[1]Dossardage!$B$4:$G$203,2,FALSE)</f>
        <v>LAGERBE</v>
      </c>
      <c r="E164" s="3" t="str">
        <f>VLOOKUP(C164,[1]Dossardage!$B$4:$G$203,3,FALSE)</f>
        <v>Hugo</v>
      </c>
      <c r="F164" s="4" t="str">
        <f>VLOOKUP(C164,[1]Dossardage!$B$4:$G$203,4,FALSE)</f>
        <v>BG</v>
      </c>
      <c r="G164" s="3" t="str">
        <f>VLOOKUP(C164,[1]Dossardage!$B$4:$G$203,5,FALSE)</f>
        <v>Collège Vallière</v>
      </c>
      <c r="H164" s="2">
        <f>' Triple Bond'!I165</f>
        <v>2</v>
      </c>
      <c r="I164" s="2">
        <f>Vortex!I165</f>
        <v>1</v>
      </c>
      <c r="J164" s="2">
        <f>Course!H165</f>
        <v>13</v>
      </c>
      <c r="K164" s="1">
        <f>H164+I164+J164</f>
        <v>16</v>
      </c>
    </row>
    <row r="165" spans="2:11" x14ac:dyDescent="0.25">
      <c r="B165" s="1">
        <f>IFERROR(RANK(K165,$K$6:$K$255,0),"")</f>
        <v>15</v>
      </c>
      <c r="C165" s="5">
        <v>360</v>
      </c>
      <c r="D165" s="3" t="str">
        <f>VLOOKUP(C165,[1]Dossardage!$B$4:$G$203,2,FALSE)</f>
        <v>MARTIN</v>
      </c>
      <c r="E165" s="3" t="str">
        <f>VLOOKUP(C165,[1]Dossardage!$B$4:$G$203,3,FALSE)</f>
        <v>Rémy</v>
      </c>
      <c r="F165" s="4" t="str">
        <f>VLOOKUP(C165,[1]Dossardage!$B$4:$G$203,4,FALSE)</f>
        <v>BG</v>
      </c>
      <c r="G165" s="3" t="str">
        <f>VLOOKUP(C165,[1]Dossardage!$B$4:$G$203,5,FALSE)</f>
        <v>Collège Vallière</v>
      </c>
      <c r="H165" s="2">
        <f>' Triple Bond'!I166</f>
        <v>20</v>
      </c>
      <c r="I165" s="2">
        <f>Vortex!I166</f>
        <v>9</v>
      </c>
      <c r="J165" s="2">
        <f>Course!H166</f>
        <v>24</v>
      </c>
      <c r="K165" s="1">
        <f>H165+I165+J165</f>
        <v>53</v>
      </c>
    </row>
    <row r="166" spans="2:11" x14ac:dyDescent="0.25">
      <c r="B166" s="1">
        <f>IFERROR(RANK(K166,$K$6:$K$255,0),"")</f>
        <v>48</v>
      </c>
      <c r="C166" s="5">
        <v>361</v>
      </c>
      <c r="D166" s="3" t="str">
        <f>VLOOKUP(C166,[1]Dossardage!$B$4:$G$203,2,FALSE)</f>
        <v>VAREILLE</v>
      </c>
      <c r="E166" s="3" t="str">
        <f>VLOOKUP(C166,[1]Dossardage!$B$4:$G$203,3,FALSE)</f>
        <v>Noé</v>
      </c>
      <c r="F166" s="4" t="str">
        <f>VLOOKUP(C166,[1]Dossardage!$B$4:$G$203,4,FALSE)</f>
        <v>BG</v>
      </c>
      <c r="G166" s="3" t="str">
        <f>VLOOKUP(C166,[1]Dossardage!$B$4:$G$203,5,FALSE)</f>
        <v>Collège Vallière</v>
      </c>
      <c r="H166" s="2">
        <f>' Triple Bond'!I167</f>
        <v>12</v>
      </c>
      <c r="I166" s="2">
        <f>Vortex!I167</f>
        <v>16</v>
      </c>
      <c r="J166" s="2">
        <f>Course!H167</f>
        <v>13</v>
      </c>
      <c r="K166" s="1">
        <f>H166+I166+J166</f>
        <v>41</v>
      </c>
    </row>
    <row r="167" spans="2:11" x14ac:dyDescent="0.25">
      <c r="B167" s="1">
        <f>IFERROR(RANK(K167,$K$6:$K$255,0),"")</f>
        <v>128</v>
      </c>
      <c r="C167" s="5">
        <v>362</v>
      </c>
      <c r="D167" s="3" t="str">
        <f>VLOOKUP(C167,[1]Dossardage!$B$4:$G$203,2,FALSE)</f>
        <v>THELIER</v>
      </c>
      <c r="E167" s="3" t="str">
        <f>VLOOKUP(C167,[1]Dossardage!$B$4:$G$203,3,FALSE)</f>
        <v>Louis</v>
      </c>
      <c r="F167" s="4" t="str">
        <f>VLOOKUP(C167,[1]Dossardage!$B$4:$G$203,4,FALSE)</f>
        <v>BG</v>
      </c>
      <c r="G167" s="3" t="str">
        <f>VLOOKUP(C167,[1]Dossardage!$B$4:$G$203,5,FALSE)</f>
        <v>Collège Vallière</v>
      </c>
      <c r="H167" s="2">
        <f>' Triple Bond'!I168</f>
        <v>2</v>
      </c>
      <c r="I167" s="2">
        <f>Vortex!I168</f>
        <v>8</v>
      </c>
      <c r="J167" s="2">
        <f>Course!H168</f>
        <v>8</v>
      </c>
      <c r="K167" s="1">
        <f>H167+I167+J167</f>
        <v>18</v>
      </c>
    </row>
    <row r="168" spans="2:11" x14ac:dyDescent="0.25">
      <c r="B168" s="1">
        <f>IFERROR(RANK(K168,$K$6:$K$255,0),"")</f>
        <v>153</v>
      </c>
      <c r="C168" s="5">
        <v>363</v>
      </c>
      <c r="D168" s="3">
        <f>VLOOKUP(C168,[1]Dossardage!$B$4:$G$203,2,FALSE)</f>
        <v>0</v>
      </c>
      <c r="E168" s="3">
        <f>VLOOKUP(C168,[1]Dossardage!$B$4:$G$203,3,FALSE)</f>
        <v>0</v>
      </c>
      <c r="F168" s="4">
        <f>VLOOKUP(C168,[1]Dossardage!$B$4:$G$203,4,FALSE)</f>
        <v>0</v>
      </c>
      <c r="G168" s="3">
        <f>VLOOKUP(C168,[1]Dossardage!$B$4:$G$203,5,FALSE)</f>
        <v>0</v>
      </c>
      <c r="H168" s="2" t="str">
        <f>' Triple Bond'!I169</f>
        <v>0</v>
      </c>
      <c r="I168" s="2" t="str">
        <f>Vortex!I169</f>
        <v>0</v>
      </c>
      <c r="J168" s="2">
        <f>Course!H169</f>
        <v>0</v>
      </c>
      <c r="K168" s="1">
        <f>H168+I168+J168</f>
        <v>0</v>
      </c>
    </row>
    <row r="169" spans="2:11" x14ac:dyDescent="0.25">
      <c r="B169" s="1">
        <f>IFERROR(RANK(K169,$K$6:$K$255,0),"")</f>
        <v>117</v>
      </c>
      <c r="C169" s="5">
        <v>364</v>
      </c>
      <c r="D169" s="3" t="str">
        <f>VLOOKUP(C169,[1]Dossardage!$B$4:$G$203,2,FALSE)</f>
        <v>OUNISSI</v>
      </c>
      <c r="E169" s="3" t="str">
        <f>VLOOKUP(C169,[1]Dossardage!$B$4:$G$203,3,FALSE)</f>
        <v>Iliam</v>
      </c>
      <c r="F169" s="4" t="str">
        <f>VLOOKUP(C169,[1]Dossardage!$B$4:$G$203,4,FALSE)</f>
        <v>BG</v>
      </c>
      <c r="G169" s="3" t="str">
        <f>VLOOKUP(C169,[1]Dossardage!$B$4:$G$203,5,FALSE)</f>
        <v>Collège Vallière</v>
      </c>
      <c r="H169" s="2">
        <f>' Triple Bond'!I170</f>
        <v>7</v>
      </c>
      <c r="I169" s="2">
        <f>Vortex!I170</f>
        <v>2</v>
      </c>
      <c r="J169" s="2">
        <f>Course!H170</f>
        <v>14</v>
      </c>
      <c r="K169" s="1">
        <f>H169+I169+J169</f>
        <v>23</v>
      </c>
    </row>
    <row r="170" spans="2:11" x14ac:dyDescent="0.25">
      <c r="B170" s="1">
        <f>IFERROR(RANK(K170,$K$6:$K$255,0),"")</f>
        <v>153</v>
      </c>
      <c r="C170" s="5">
        <v>365</v>
      </c>
      <c r="D170" s="3">
        <f>VLOOKUP(C170,[1]Dossardage!$B$4:$G$203,2,FALSE)</f>
        <v>0</v>
      </c>
      <c r="E170" s="3">
        <f>VLOOKUP(C170,[1]Dossardage!$B$4:$G$203,3,FALSE)</f>
        <v>0</v>
      </c>
      <c r="F170" s="4">
        <f>VLOOKUP(C170,[1]Dossardage!$B$4:$G$203,4,FALSE)</f>
        <v>0</v>
      </c>
      <c r="G170" s="3">
        <f>VLOOKUP(C170,[1]Dossardage!$B$4:$G$203,5,FALSE)</f>
        <v>0</v>
      </c>
      <c r="H170" s="2" t="str">
        <f>' Triple Bond'!I171</f>
        <v>0</v>
      </c>
      <c r="I170" s="2" t="str">
        <f>Vortex!I171</f>
        <v>0</v>
      </c>
      <c r="J170" s="2">
        <f>Course!H171</f>
        <v>0</v>
      </c>
      <c r="K170" s="1">
        <f>H170+I170+J170</f>
        <v>0</v>
      </c>
    </row>
    <row r="171" spans="2:11" x14ac:dyDescent="0.25">
      <c r="B171" s="1">
        <f>IFERROR(RANK(K171,$K$6:$K$255,0),"")</f>
        <v>101</v>
      </c>
      <c r="C171" s="5">
        <v>366</v>
      </c>
      <c r="D171" s="3" t="str">
        <f>VLOOKUP(C171,[1]Dossardage!$B$4:$G$203,2,FALSE)</f>
        <v>BROCHARD</v>
      </c>
      <c r="E171" s="3" t="str">
        <f>VLOOKUP(C171,[1]Dossardage!$B$4:$G$203,3,FALSE)</f>
        <v>Tyméo</v>
      </c>
      <c r="F171" s="4" t="str">
        <f>VLOOKUP(C171,[1]Dossardage!$B$4:$G$203,4,FALSE)</f>
        <v>BG</v>
      </c>
      <c r="G171" s="3" t="str">
        <f>VLOOKUP(C171,[1]Dossardage!$B$4:$G$203,5,FALSE)</f>
        <v>Collège Vauban</v>
      </c>
      <c r="H171" s="2">
        <f>' Triple Bond'!I172</f>
        <v>7</v>
      </c>
      <c r="I171" s="2">
        <f>Vortex!I172</f>
        <v>6</v>
      </c>
      <c r="J171" s="2">
        <f>Course!H172</f>
        <v>14</v>
      </c>
      <c r="K171" s="1">
        <f>H171+I171+J171</f>
        <v>27</v>
      </c>
    </row>
    <row r="172" spans="2:11" x14ac:dyDescent="0.25">
      <c r="B172" s="1">
        <f>IFERROR(RANK(K172,$K$6:$K$255,0),"")</f>
        <v>89</v>
      </c>
      <c r="C172" s="5">
        <v>367</v>
      </c>
      <c r="D172" s="3" t="str">
        <f>VLOOKUP(C172,[1]Dossardage!$B$4:$G$203,2,FALSE)</f>
        <v>CHOUKRI</v>
      </c>
      <c r="E172" s="3" t="str">
        <f>VLOOKUP(C172,[1]Dossardage!$B$4:$G$203,3,FALSE)</f>
        <v>Yassir</v>
      </c>
      <c r="F172" s="4" t="str">
        <f>VLOOKUP(C172,[1]Dossardage!$B$4:$G$203,4,FALSE)</f>
        <v>BG</v>
      </c>
      <c r="G172" s="3" t="str">
        <f>VLOOKUP(C172,[1]Dossardage!$B$4:$G$203,5,FALSE)</f>
        <v>Collège Vauban</v>
      </c>
      <c r="H172" s="2">
        <f>' Triple Bond'!I173</f>
        <v>10</v>
      </c>
      <c r="I172" s="2">
        <f>Vortex!I173</f>
        <v>6</v>
      </c>
      <c r="J172" s="2">
        <f>Course!H173</f>
        <v>14</v>
      </c>
      <c r="K172" s="1">
        <f>H172+I172+J172</f>
        <v>30</v>
      </c>
    </row>
    <row r="173" spans="2:11" x14ac:dyDescent="0.25">
      <c r="B173" s="1">
        <f>IFERROR(RANK(K173,$K$6:$K$255,0),"")</f>
        <v>112</v>
      </c>
      <c r="C173" s="5">
        <v>368</v>
      </c>
      <c r="D173" s="3" t="str">
        <f>VLOOKUP(C173,[1]Dossardage!$B$4:$G$203,2,FALSE)</f>
        <v>KANDI</v>
      </c>
      <c r="E173" s="3" t="str">
        <f>VLOOKUP(C173,[1]Dossardage!$B$4:$G$203,3,FALSE)</f>
        <v>LIAM</v>
      </c>
      <c r="F173" s="4" t="str">
        <f>VLOOKUP(C173,[1]Dossardage!$B$4:$G$203,4,FALSE)</f>
        <v>BG</v>
      </c>
      <c r="G173" s="3" t="str">
        <f>VLOOKUP(C173,[1]Dossardage!$B$4:$G$203,5,FALSE)</f>
        <v>Collège Vauban</v>
      </c>
      <c r="H173" s="2">
        <f>' Triple Bond'!I174</f>
        <v>9</v>
      </c>
      <c r="I173" s="2">
        <f>Vortex!I174</f>
        <v>1</v>
      </c>
      <c r="J173" s="2">
        <f>Course!H174</f>
        <v>14</v>
      </c>
      <c r="K173" s="1">
        <f>H173+I173+J173</f>
        <v>24</v>
      </c>
    </row>
    <row r="174" spans="2:11" x14ac:dyDescent="0.25">
      <c r="B174" s="1">
        <f>IFERROR(RANK(K174,$K$6:$K$255,0),"")</f>
        <v>73</v>
      </c>
      <c r="C174" s="5">
        <v>369</v>
      </c>
      <c r="D174" s="3" t="str">
        <f>VLOOKUP(C174,[1]Dossardage!$B$4:$G$203,2,FALSE)</f>
        <v>LOUER</v>
      </c>
      <c r="E174" s="3" t="str">
        <f>VLOOKUP(C174,[1]Dossardage!$B$4:$G$203,3,FALSE)</f>
        <v>Lucas</v>
      </c>
      <c r="F174" s="4" t="str">
        <f>VLOOKUP(C174,[1]Dossardage!$B$4:$G$203,4,FALSE)</f>
        <v>BG</v>
      </c>
      <c r="G174" s="3" t="str">
        <f>VLOOKUP(C174,[1]Dossardage!$B$4:$G$203,5,FALSE)</f>
        <v>Collège Vauban</v>
      </c>
      <c r="H174" s="2">
        <f>' Triple Bond'!I175</f>
        <v>13</v>
      </c>
      <c r="I174" s="2">
        <f>Vortex!I175</f>
        <v>6</v>
      </c>
      <c r="J174" s="2">
        <f>Course!H175</f>
        <v>15</v>
      </c>
      <c r="K174" s="1">
        <f>H174+I174+J174</f>
        <v>34</v>
      </c>
    </row>
    <row r="175" spans="2:11" x14ac:dyDescent="0.25">
      <c r="B175" s="1">
        <f>IFERROR(RANK(K175,$K$6:$K$255,0),"")</f>
        <v>153</v>
      </c>
      <c r="C175" s="5">
        <v>370</v>
      </c>
      <c r="D175" s="3">
        <f>VLOOKUP(C175,[1]Dossardage!$B$4:$G$203,2,FALSE)</f>
        <v>0</v>
      </c>
      <c r="E175" s="3">
        <f>VLOOKUP(C175,[1]Dossardage!$B$4:$G$203,3,FALSE)</f>
        <v>0</v>
      </c>
      <c r="F175" s="4">
        <f>VLOOKUP(C175,[1]Dossardage!$B$4:$G$203,4,FALSE)</f>
        <v>0</v>
      </c>
      <c r="G175" s="3">
        <f>VLOOKUP(C175,[1]Dossardage!$B$4:$G$203,5,FALSE)</f>
        <v>0</v>
      </c>
      <c r="H175" s="2" t="str">
        <f>' Triple Bond'!I176</f>
        <v>0</v>
      </c>
      <c r="I175" s="2" t="str">
        <f>Vortex!I176</f>
        <v>0</v>
      </c>
      <c r="J175" s="2">
        <f>Course!H176</f>
        <v>0</v>
      </c>
      <c r="K175" s="1">
        <f>H175+I175+J175</f>
        <v>0</v>
      </c>
    </row>
    <row r="176" spans="2:11" x14ac:dyDescent="0.25">
      <c r="B176" s="1">
        <f>IFERROR(RANK(K176,$K$6:$K$255,0),"")</f>
        <v>64</v>
      </c>
      <c r="C176" s="5">
        <v>371</v>
      </c>
      <c r="D176" s="3" t="str">
        <f>VLOOKUP(C176,[1]Dossardage!$B$4:$G$203,2,FALSE)</f>
        <v>DARVILLE</v>
      </c>
      <c r="E176" s="3" t="str">
        <f>VLOOKUP(C176,[1]Dossardage!$B$4:$G$203,3,FALSE)</f>
        <v>Maël</v>
      </c>
      <c r="F176" s="4" t="str">
        <f>VLOOKUP(C176,[1]Dossardage!$B$4:$G$203,4,FALSE)</f>
        <v>BG</v>
      </c>
      <c r="G176" s="3" t="str">
        <f>VLOOKUP(C176,[1]Dossardage!$B$4:$G$203,5,FALSE)</f>
        <v>Collège Vauban</v>
      </c>
      <c r="H176" s="2">
        <f>' Triple Bond'!I177</f>
        <v>10</v>
      </c>
      <c r="I176" s="2">
        <f>Vortex!I177</f>
        <v>4</v>
      </c>
      <c r="J176" s="2">
        <f>Course!H177</f>
        <v>22</v>
      </c>
      <c r="K176" s="1">
        <f>H176+I176+J176</f>
        <v>36</v>
      </c>
    </row>
    <row r="177" spans="2:11" x14ac:dyDescent="0.25">
      <c r="B177" s="1">
        <f>IFERROR(RANK(K177,$K$6:$K$255,0),"")</f>
        <v>153</v>
      </c>
      <c r="C177" s="5">
        <v>372</v>
      </c>
      <c r="D177" s="3" t="str">
        <f>VLOOKUP(C177,[1]Dossardage!$B$4:$G$203,2,FALSE)</f>
        <v>PRUD'HOMME</v>
      </c>
      <c r="E177" s="3" t="str">
        <f>VLOOKUP(C177,[1]Dossardage!$B$4:$G$203,3,FALSE)</f>
        <v>Eva</v>
      </c>
      <c r="F177" s="4" t="str">
        <f>VLOOKUP(C177,[1]Dossardage!$B$4:$G$203,4,FALSE)</f>
        <v>MF</v>
      </c>
      <c r="G177" s="3" t="str">
        <f>VLOOKUP(C177,[1]Dossardage!$B$4:$G$203,5,FALSE)</f>
        <v>Collège Jules Leroux</v>
      </c>
      <c r="H177" s="2" t="str">
        <f>' Triple Bond'!I178</f>
        <v>0</v>
      </c>
      <c r="I177" s="2" t="str">
        <f>Vortex!I178</f>
        <v>0</v>
      </c>
      <c r="J177" s="2">
        <f>Course!H178</f>
        <v>0</v>
      </c>
      <c r="K177" s="1">
        <f>H177+I177+J177</f>
        <v>0</v>
      </c>
    </row>
    <row r="178" spans="2:11" x14ac:dyDescent="0.25">
      <c r="B178" s="1">
        <f>IFERROR(RANK(K178,$K$6:$K$255,0),"")</f>
        <v>105</v>
      </c>
      <c r="C178" s="5">
        <v>373</v>
      </c>
      <c r="D178" s="3" t="str">
        <f>VLOOKUP(C178,[1]Dossardage!$B$4:$G$203,2,FALSE)</f>
        <v>KANE</v>
      </c>
      <c r="E178" s="3" t="str">
        <f>VLOOKUP(C178,[1]Dossardage!$B$4:$G$203,3,FALSE)</f>
        <v>SAydou</v>
      </c>
      <c r="F178" s="4" t="str">
        <f>VLOOKUP(C178,[1]Dossardage!$B$4:$G$203,4,FALSE)</f>
        <v>BG</v>
      </c>
      <c r="G178" s="3" t="str">
        <f>VLOOKUP(C178,[1]Dossardage!$B$4:$G$203,5,FALSE)</f>
        <v>Collège Salengro</v>
      </c>
      <c r="H178" s="2">
        <f>' Triple Bond'!I179</f>
        <v>9</v>
      </c>
      <c r="I178" s="2">
        <f>Vortex!I179</f>
        <v>2</v>
      </c>
      <c r="J178" s="2">
        <f>Course!H179</f>
        <v>15</v>
      </c>
      <c r="K178" s="1">
        <f>H178+I178+J178</f>
        <v>26</v>
      </c>
    </row>
    <row r="179" spans="2:11" x14ac:dyDescent="0.25">
      <c r="B179" s="1">
        <f>IFERROR(RANK(K179,$K$6:$K$255,0),"")</f>
        <v>153</v>
      </c>
      <c r="C179" s="5">
        <v>374</v>
      </c>
      <c r="D179" s="3" t="str">
        <f>VLOOKUP(C179,[1]Dossardage!$B$4:$G$203,2,FALSE)</f>
        <v>DOUCE</v>
      </c>
      <c r="E179" s="3" t="str">
        <f>VLOOKUP(C179,[1]Dossardage!$B$4:$G$203,3,FALSE)</f>
        <v>LEO</v>
      </c>
      <c r="F179" s="4" t="str">
        <f>VLOOKUP(C179,[1]Dossardage!$B$4:$G$203,4,FALSE)</f>
        <v>MG</v>
      </c>
      <c r="G179" s="3" t="str">
        <f>VLOOKUP(C179,[1]Dossardage!$B$4:$G$203,5,FALSE)</f>
        <v>Collège Arthur Rimbaud</v>
      </c>
      <c r="H179" s="2" t="str">
        <f>' Triple Bond'!I180</f>
        <v>0</v>
      </c>
      <c r="I179" s="2" t="str">
        <f>Vortex!I180</f>
        <v>0</v>
      </c>
      <c r="J179" s="2">
        <f>Course!H180</f>
        <v>0</v>
      </c>
      <c r="K179" s="1">
        <f>H179+I179+J179</f>
        <v>0</v>
      </c>
    </row>
    <row r="180" spans="2:11" x14ac:dyDescent="0.25">
      <c r="B180" s="1">
        <f>IFERROR(RANK(K180,$K$6:$K$255,0),"")</f>
        <v>64</v>
      </c>
      <c r="C180" s="5">
        <v>375</v>
      </c>
      <c r="D180" s="3" t="str">
        <f>VLOOKUP(C180,[1]Dossardage!$B$4:$G$203,2,FALSE)</f>
        <v>ABDELMONIM MOSA GHIFARY</v>
      </c>
      <c r="E180" s="3" t="str">
        <f>VLOOKUP(C180,[1]Dossardage!$B$4:$G$203,3,FALSE)</f>
        <v>TARIG</v>
      </c>
      <c r="F180" s="4" t="str">
        <f>VLOOKUP(C180,[1]Dossardage!$B$4:$G$203,4,FALSE)</f>
        <v>MG</v>
      </c>
      <c r="G180" s="3" t="str">
        <f>VLOOKUP(C180,[1]Dossardage!$B$4:$G$203,5,FALSE)</f>
        <v>Collège George Sand</v>
      </c>
      <c r="H180" s="2">
        <f>' Triple Bond'!I181</f>
        <v>6</v>
      </c>
      <c r="I180" s="2">
        <f>Vortex!I181</f>
        <v>18</v>
      </c>
      <c r="J180" s="2">
        <f>Course!H181</f>
        <v>12</v>
      </c>
      <c r="K180" s="1">
        <f>H180+I180+J180</f>
        <v>36</v>
      </c>
    </row>
    <row r="181" spans="2:11" x14ac:dyDescent="0.25">
      <c r="B181" s="1">
        <f>IFERROR(RANK(K181,$K$6:$K$255,0),"")</f>
        <v>80</v>
      </c>
      <c r="C181" s="5">
        <v>376</v>
      </c>
      <c r="D181" s="3" t="str">
        <f>VLOOKUP(C181,[1]Dossardage!$B$4:$G$203,2,FALSE)</f>
        <v>DZAMUKASHVILI</v>
      </c>
      <c r="E181" s="3" t="str">
        <f>VLOOKUP(C181,[1]Dossardage!$B$4:$G$203,3,FALSE)</f>
        <v>ZURA</v>
      </c>
      <c r="F181" s="4" t="str">
        <f>VLOOKUP(C181,[1]Dossardage!$B$4:$G$203,4,FALSE)</f>
        <v>MG</v>
      </c>
      <c r="G181" s="3" t="str">
        <f>VLOOKUP(C181,[1]Dossardage!$B$4:$G$203,5,FALSE)</f>
        <v>Collège George Sand</v>
      </c>
      <c r="H181" s="2">
        <f>' Triple Bond'!I182</f>
        <v>6</v>
      </c>
      <c r="I181" s="2">
        <f>Vortex!I182</f>
        <v>19</v>
      </c>
      <c r="J181" s="2">
        <f>Course!H182</f>
        <v>7</v>
      </c>
      <c r="K181" s="1">
        <f>H181+I181+J181</f>
        <v>32</v>
      </c>
    </row>
    <row r="182" spans="2:11" x14ac:dyDescent="0.25">
      <c r="B182" s="1">
        <f>IFERROR(RANK(K182,$K$6:$K$255,0),"")</f>
        <v>42</v>
      </c>
      <c r="C182" s="5">
        <v>377</v>
      </c>
      <c r="D182" s="3" t="str">
        <f>VLOOKUP(C182,[1]Dossardage!$B$4:$G$203,2,FALSE)</f>
        <v>MAMZAMBI</v>
      </c>
      <c r="E182" s="3" t="str">
        <f>VLOOKUP(C182,[1]Dossardage!$B$4:$G$203,3,FALSE)</f>
        <v>Jenovie</v>
      </c>
      <c r="F182" s="4" t="str">
        <f>VLOOKUP(C182,[1]Dossardage!$B$4:$G$203,4,FALSE)</f>
        <v>MG</v>
      </c>
      <c r="G182" s="3" t="str">
        <f>VLOOKUP(C182,[1]Dossardage!$B$4:$G$203,5,FALSE)</f>
        <v>Collège George Sand</v>
      </c>
      <c r="H182" s="2">
        <f>' Triple Bond'!I183</f>
        <v>14</v>
      </c>
      <c r="I182" s="2">
        <f>Vortex!I183</f>
        <v>15</v>
      </c>
      <c r="J182" s="2">
        <f>Course!H183</f>
        <v>13</v>
      </c>
      <c r="K182" s="1">
        <f>H182+I182+J182</f>
        <v>42</v>
      </c>
    </row>
    <row r="183" spans="2:11" x14ac:dyDescent="0.25">
      <c r="B183" s="1">
        <f>IFERROR(RANK(K183,$K$6:$K$255,0),"")</f>
        <v>20</v>
      </c>
      <c r="C183" s="5">
        <v>378</v>
      </c>
      <c r="D183" s="3" t="str">
        <f>VLOOKUP(C183,[1]Dossardage!$B$4:$G$203,2,FALSE)</f>
        <v>LEFLON</v>
      </c>
      <c r="E183" s="3" t="str">
        <f>VLOOKUP(C183,[1]Dossardage!$B$4:$G$203,3,FALSE)</f>
        <v>Luca</v>
      </c>
      <c r="F183" s="4" t="str">
        <f>VLOOKUP(C183,[1]Dossardage!$B$4:$G$203,4,FALSE)</f>
        <v>MG</v>
      </c>
      <c r="G183" s="3" t="str">
        <f>VLOOKUP(C183,[1]Dossardage!$B$4:$G$203,5,FALSE)</f>
        <v>Collège Salengro</v>
      </c>
      <c r="H183" s="2">
        <f>' Triple Bond'!I184</f>
        <v>14</v>
      </c>
      <c r="I183" s="2">
        <f>Vortex!I184</f>
        <v>18</v>
      </c>
      <c r="J183" s="2">
        <f>Course!H184</f>
        <v>19</v>
      </c>
      <c r="K183" s="1">
        <f>H183+I183+J183</f>
        <v>51</v>
      </c>
    </row>
    <row r="184" spans="2:11" x14ac:dyDescent="0.25">
      <c r="B184" s="1">
        <f>IFERROR(RANK(K184,$K$6:$K$255,0),"")</f>
        <v>142</v>
      </c>
      <c r="C184" s="5">
        <v>379</v>
      </c>
      <c r="D184" s="3" t="str">
        <f>VLOOKUP(C184,[1]Dossardage!$B$4:$G$203,2,FALSE)</f>
        <v>HUET</v>
      </c>
      <c r="E184" s="3" t="str">
        <f>VLOOKUP(C184,[1]Dossardage!$B$4:$G$203,3,FALSE)</f>
        <v>Tylian</v>
      </c>
      <c r="F184" s="4" t="str">
        <f>VLOOKUP(C184,[1]Dossardage!$B$4:$G$203,4,FALSE)</f>
        <v>BG</v>
      </c>
      <c r="G184" s="3" t="str">
        <f>VLOOKUP(C184,[1]Dossardage!$B$4:$G$203,5,FALSE)</f>
        <v>Collège Mabillon</v>
      </c>
      <c r="H184" s="2">
        <f>' Triple Bond'!I185</f>
        <v>2</v>
      </c>
      <c r="I184" s="2">
        <f>Vortex!I185</f>
        <v>1</v>
      </c>
      <c r="J184" s="2">
        <f>Course!H185</f>
        <v>5</v>
      </c>
      <c r="K184" s="1">
        <f>H184+I184+J184</f>
        <v>8</v>
      </c>
    </row>
    <row r="185" spans="2:11" x14ac:dyDescent="0.25">
      <c r="B185" s="1">
        <f>IFERROR(RANK(K185,$K$6:$K$255,0),"")</f>
        <v>150</v>
      </c>
      <c r="C185" s="5">
        <v>380</v>
      </c>
      <c r="D185" s="3" t="str">
        <f>VLOOKUP(C185,[1]Dossardage!$B$4:$G$203,2,FALSE)</f>
        <v>AZIZI</v>
      </c>
      <c r="E185" s="3" t="str">
        <f>VLOOKUP(C185,[1]Dossardage!$B$4:$G$203,3,FALSE)</f>
        <v>Mustapha</v>
      </c>
      <c r="F185" s="4" t="str">
        <f>VLOOKUP(C185,[1]Dossardage!$B$4:$G$203,4,FALSE)</f>
        <v>BG</v>
      </c>
      <c r="G185" s="3" t="str">
        <f>VLOOKUP(C185,[1]Dossardage!$B$4:$G$203,5,FALSE)</f>
        <v>Collège Salengro</v>
      </c>
      <c r="H185" s="2">
        <f>' Triple Bond'!I186</f>
        <v>1</v>
      </c>
      <c r="I185" s="2">
        <f>Vortex!I186</f>
        <v>1</v>
      </c>
      <c r="J185" s="2">
        <f>Course!H186</f>
        <v>2</v>
      </c>
      <c r="K185" s="1">
        <f>H185+I185+J185</f>
        <v>4</v>
      </c>
    </row>
    <row r="186" spans="2:11" x14ac:dyDescent="0.25">
      <c r="B186" s="1">
        <f>IFERROR(RANK(K186,$K$6:$K$255,0),"")</f>
        <v>101</v>
      </c>
      <c r="C186" s="5">
        <v>381</v>
      </c>
      <c r="D186" s="3" t="str">
        <f>VLOOKUP(C186,[1]Dossardage!$B$4:$G$203,2,FALSE)</f>
        <v>RAMUZ</v>
      </c>
      <c r="E186" s="3" t="str">
        <f>VLOOKUP(C186,[1]Dossardage!$B$4:$G$203,3,FALSE)</f>
        <v>Chakib</v>
      </c>
      <c r="F186" s="4" t="str">
        <f>VLOOKUP(C186,[1]Dossardage!$B$4:$G$203,4,FALSE)</f>
        <v>BG</v>
      </c>
      <c r="G186" s="3" t="str">
        <f>VLOOKUP(C186,[1]Dossardage!$B$4:$G$203,5,FALSE)</f>
        <v>Collège Salengro</v>
      </c>
      <c r="H186" s="2">
        <f>' Triple Bond'!I187</f>
        <v>6</v>
      </c>
      <c r="I186" s="2">
        <f>Vortex!I187</f>
        <v>8</v>
      </c>
      <c r="J186" s="2">
        <f>Course!H187</f>
        <v>13</v>
      </c>
      <c r="K186" s="1">
        <f>H186+I186+J186</f>
        <v>27</v>
      </c>
    </row>
    <row r="187" spans="2:11" x14ac:dyDescent="0.25">
      <c r="B187" s="1">
        <f>IFERROR(RANK(K187,$K$6:$K$255,0),"")</f>
        <v>49</v>
      </c>
      <c r="C187" s="5">
        <v>382</v>
      </c>
      <c r="D187" s="3" t="str">
        <f>VLOOKUP(C187,[1]Dossardage!$B$4:$G$203,2,FALSE)</f>
        <v>BIANA</v>
      </c>
      <c r="E187" s="3" t="str">
        <f>VLOOKUP(C187,[1]Dossardage!$B$4:$G$203,3,FALSE)</f>
        <v>Soutouki</v>
      </c>
      <c r="F187" s="4" t="str">
        <f>VLOOKUP(C187,[1]Dossardage!$B$4:$G$203,4,FALSE)</f>
        <v>BG</v>
      </c>
      <c r="G187" s="3" t="str">
        <f>VLOOKUP(C187,[1]Dossardage!$B$4:$G$203,5,FALSE)</f>
        <v>Collège Salengro</v>
      </c>
      <c r="H187" s="2">
        <f>' Triple Bond'!I188</f>
        <v>9</v>
      </c>
      <c r="I187" s="2">
        <f>Vortex!I188</f>
        <v>18</v>
      </c>
      <c r="J187" s="2">
        <f>Course!H188</f>
        <v>13</v>
      </c>
      <c r="K187" s="1">
        <f>H187+I187+J187</f>
        <v>40</v>
      </c>
    </row>
    <row r="188" spans="2:11" x14ac:dyDescent="0.25">
      <c r="B188" s="1">
        <f>IFERROR(RANK(K188,$K$6:$K$255,0),"")</f>
        <v>131</v>
      </c>
      <c r="C188" s="5">
        <v>383</v>
      </c>
      <c r="D188" s="3" t="str">
        <f>VLOOKUP(C188,[1]Dossardage!$B$4:$G$203,2,FALSE)</f>
        <v>HAMIDA</v>
      </c>
      <c r="E188" s="3" t="str">
        <f>VLOOKUP(C188,[1]Dossardage!$B$4:$G$203,3,FALSE)</f>
        <v>Nassim</v>
      </c>
      <c r="F188" s="4" t="str">
        <f>VLOOKUP(C188,[1]Dossardage!$B$4:$G$203,4,FALSE)</f>
        <v>BG</v>
      </c>
      <c r="G188" s="3" t="str">
        <f>VLOOKUP(C188,[1]Dossardage!$B$4:$G$203,5,FALSE)</f>
        <v>Collège Salengro</v>
      </c>
      <c r="H188" s="2">
        <f>' Triple Bond'!I189</f>
        <v>1</v>
      </c>
      <c r="I188" s="2">
        <f>Vortex!I189</f>
        <v>1</v>
      </c>
      <c r="J188" s="2">
        <f>Course!H189</f>
        <v>14</v>
      </c>
      <c r="K188" s="1">
        <f>H188+I188+J188</f>
        <v>16</v>
      </c>
    </row>
    <row r="189" spans="2:11" x14ac:dyDescent="0.25">
      <c r="B189" s="1">
        <f>IFERROR(RANK(K189,$K$6:$K$255,0),"")</f>
        <v>123</v>
      </c>
      <c r="C189" s="5">
        <v>384</v>
      </c>
      <c r="D189" s="3" t="str">
        <f>VLOOKUP(C189,[1]Dossardage!$B$4:$G$203,2,FALSE)</f>
        <v>LONRE</v>
      </c>
      <c r="E189" s="3" t="str">
        <f>VLOOKUP(C189,[1]Dossardage!$B$4:$G$203,3,FALSE)</f>
        <v>Emilien</v>
      </c>
      <c r="F189" s="4" t="str">
        <f>VLOOKUP(C189,[1]Dossardage!$B$4:$G$203,4,FALSE)</f>
        <v>BG</v>
      </c>
      <c r="G189" s="3" t="str">
        <f>VLOOKUP(C189,[1]Dossardage!$B$4:$G$203,5,FALSE)</f>
        <v>Collège Jean Macé</v>
      </c>
      <c r="H189" s="2">
        <f>' Triple Bond'!I190</f>
        <v>7</v>
      </c>
      <c r="I189" s="2">
        <f>Vortex!I190</f>
        <v>1</v>
      </c>
      <c r="J189" s="2">
        <f>Course!H190</f>
        <v>12</v>
      </c>
      <c r="K189" s="1">
        <f>H189+I189+J189</f>
        <v>20</v>
      </c>
    </row>
    <row r="190" spans="2:11" x14ac:dyDescent="0.25">
      <c r="B190" s="1">
        <f>IFERROR(RANK(K190,$K$6:$K$255,0),"")</f>
        <v>110</v>
      </c>
      <c r="C190" s="5">
        <v>385</v>
      </c>
      <c r="D190" s="3" t="str">
        <f>VLOOKUP(C190,[1]Dossardage!$B$4:$G$203,2,FALSE)</f>
        <v>AIT MADI</v>
      </c>
      <c r="E190" s="3" t="str">
        <f>VLOOKUP(C190,[1]Dossardage!$B$4:$G$203,3,FALSE)</f>
        <v>Salmane</v>
      </c>
      <c r="F190" s="4" t="str">
        <f>VLOOKUP(C190,[1]Dossardage!$B$4:$G$203,4,FALSE)</f>
        <v>BG</v>
      </c>
      <c r="G190" s="3" t="str">
        <f>VLOOKUP(C190,[1]Dossardage!$B$4:$G$203,5,FALSE)</f>
        <v>Collège Jean Macé</v>
      </c>
      <c r="H190" s="2">
        <f>' Triple Bond'!I191</f>
        <v>9</v>
      </c>
      <c r="I190" s="2">
        <f>Vortex!I191</f>
        <v>1</v>
      </c>
      <c r="J190" s="2">
        <f>Course!H191</f>
        <v>15</v>
      </c>
      <c r="K190" s="1">
        <f>H190+I190+J190</f>
        <v>25</v>
      </c>
    </row>
    <row r="191" spans="2:11" x14ac:dyDescent="0.25">
      <c r="B191" s="1">
        <f>IFERROR(RANK(K191,$K$6:$K$255,0),"")</f>
        <v>55</v>
      </c>
      <c r="C191" s="5">
        <v>386</v>
      </c>
      <c r="D191" s="3" t="str">
        <f>VLOOKUP(C191,[1]Dossardage!$B$4:$G$203,2,FALSE)</f>
        <v>PETT</v>
      </c>
      <c r="E191" s="3" t="str">
        <f>VLOOKUP(C191,[1]Dossardage!$B$4:$G$203,3,FALSE)</f>
        <v>Enao</v>
      </c>
      <c r="F191" s="4" t="str">
        <f>VLOOKUP(C191,[1]Dossardage!$B$4:$G$203,4,FALSE)</f>
        <v>BG</v>
      </c>
      <c r="G191" s="3" t="str">
        <f>VLOOKUP(C191,[1]Dossardage!$B$4:$G$203,5,FALSE)</f>
        <v>Collège Jean Macé</v>
      </c>
      <c r="H191" s="2">
        <f>' Triple Bond'!I192</f>
        <v>6</v>
      </c>
      <c r="I191" s="2">
        <f>Vortex!I192</f>
        <v>18</v>
      </c>
      <c r="J191" s="2">
        <f>Course!H192</f>
        <v>14</v>
      </c>
      <c r="K191" s="1">
        <f>H191+I191+J191</f>
        <v>38</v>
      </c>
    </row>
    <row r="192" spans="2:11" x14ac:dyDescent="0.25">
      <c r="B192" s="1">
        <f>IFERROR(RANK(K192,$K$6:$K$255,0),"")</f>
        <v>153</v>
      </c>
      <c r="C192" s="5">
        <v>387</v>
      </c>
      <c r="D192" s="3">
        <f>VLOOKUP(C192,[1]Dossardage!$B$4:$G$203,2,FALSE)</f>
        <v>0</v>
      </c>
      <c r="E192" s="3">
        <f>VLOOKUP(C192,[1]Dossardage!$B$4:$G$203,3,FALSE)</f>
        <v>0</v>
      </c>
      <c r="F192" s="4">
        <f>VLOOKUP(C192,[1]Dossardage!$B$4:$G$203,4,FALSE)</f>
        <v>0</v>
      </c>
      <c r="G192" s="3">
        <f>VLOOKUP(C192,[1]Dossardage!$B$4:$G$203,5,FALSE)</f>
        <v>0</v>
      </c>
      <c r="H192" s="2" t="str">
        <f>' Triple Bond'!I193</f>
        <v>0</v>
      </c>
      <c r="I192" s="2" t="str">
        <f>Vortex!I193</f>
        <v>0</v>
      </c>
      <c r="J192" s="2">
        <f>Course!H193</f>
        <v>0</v>
      </c>
      <c r="K192" s="1">
        <f>H192+I192+J192</f>
        <v>0</v>
      </c>
    </row>
    <row r="193" spans="2:11" x14ac:dyDescent="0.25">
      <c r="B193" s="1">
        <f>IFERROR(RANK(K193,$K$6:$K$255,0),"")</f>
        <v>153</v>
      </c>
      <c r="C193" s="5">
        <v>388</v>
      </c>
      <c r="D193" s="3">
        <f>VLOOKUP(C193,[1]Dossardage!$B$4:$G$203,2,FALSE)</f>
        <v>0</v>
      </c>
      <c r="E193" s="3">
        <f>VLOOKUP(C193,[1]Dossardage!$B$4:$G$203,3,FALSE)</f>
        <v>0</v>
      </c>
      <c r="F193" s="4">
        <f>VLOOKUP(C193,[1]Dossardage!$B$4:$G$203,4,FALSE)</f>
        <v>0</v>
      </c>
      <c r="G193" s="3">
        <f>VLOOKUP(C193,[1]Dossardage!$B$4:$G$203,5,FALSE)</f>
        <v>0</v>
      </c>
      <c r="H193" s="2" t="str">
        <f>' Triple Bond'!I194</f>
        <v>0</v>
      </c>
      <c r="I193" s="2" t="str">
        <f>Vortex!I194</f>
        <v>0</v>
      </c>
      <c r="J193" s="2">
        <f>Course!H194</f>
        <v>0</v>
      </c>
      <c r="K193" s="1">
        <f>H193+I193+J193</f>
        <v>0</v>
      </c>
    </row>
    <row r="194" spans="2:11" x14ac:dyDescent="0.25">
      <c r="B194" s="1">
        <f>IFERROR(RANK(K194,$K$6:$K$255,0),"")</f>
        <v>153</v>
      </c>
      <c r="C194" s="5">
        <v>389</v>
      </c>
      <c r="D194" s="3">
        <f>VLOOKUP(C194,[1]Dossardage!$B$4:$G$203,2,FALSE)</f>
        <v>0</v>
      </c>
      <c r="E194" s="3">
        <f>VLOOKUP(C194,[1]Dossardage!$B$4:$G$203,3,FALSE)</f>
        <v>0</v>
      </c>
      <c r="F194" s="4">
        <f>VLOOKUP(C194,[1]Dossardage!$B$4:$G$203,4,FALSE)</f>
        <v>0</v>
      </c>
      <c r="G194" s="3">
        <f>VLOOKUP(C194,[1]Dossardage!$B$4:$G$203,5,FALSE)</f>
        <v>0</v>
      </c>
      <c r="H194" s="2" t="str">
        <f>' Triple Bond'!I195</f>
        <v>0</v>
      </c>
      <c r="I194" s="2" t="str">
        <f>Vortex!I195</f>
        <v>0</v>
      </c>
      <c r="J194" s="2">
        <f>Course!H195</f>
        <v>0</v>
      </c>
      <c r="K194" s="1">
        <f>H194+I194+J194</f>
        <v>0</v>
      </c>
    </row>
    <row r="195" spans="2:11" x14ac:dyDescent="0.25">
      <c r="B195" s="1">
        <f>IFERROR(RANK(K195,$K$6:$K$255,0),"")</f>
        <v>153</v>
      </c>
      <c r="C195" s="5">
        <v>390</v>
      </c>
      <c r="D195" s="3">
        <f>VLOOKUP(C195,[1]Dossardage!$B$4:$G$203,2,FALSE)</f>
        <v>0</v>
      </c>
      <c r="E195" s="3">
        <f>VLOOKUP(C195,[1]Dossardage!$B$4:$G$203,3,FALSE)</f>
        <v>0</v>
      </c>
      <c r="F195" s="4">
        <f>VLOOKUP(C195,[1]Dossardage!$B$4:$G$203,4,FALSE)</f>
        <v>0</v>
      </c>
      <c r="G195" s="3">
        <f>VLOOKUP(C195,[1]Dossardage!$B$4:$G$203,5,FALSE)</f>
        <v>0</v>
      </c>
      <c r="H195" s="2" t="str">
        <f>' Triple Bond'!I196</f>
        <v>0</v>
      </c>
      <c r="I195" s="2" t="str">
        <f>Vortex!I196</f>
        <v>0</v>
      </c>
      <c r="J195" s="2">
        <f>Course!H196</f>
        <v>0</v>
      </c>
      <c r="K195" s="1">
        <f>H195+I195+J195</f>
        <v>0</v>
      </c>
    </row>
    <row r="196" spans="2:11" x14ac:dyDescent="0.25">
      <c r="B196" s="1">
        <f>IFERROR(RANK(K196,$K$6:$K$255,0),"")</f>
        <v>153</v>
      </c>
      <c r="C196" s="5">
        <v>391</v>
      </c>
      <c r="D196" s="3">
        <f>VLOOKUP(C196,[1]Dossardage!$B$4:$G$203,2,FALSE)</f>
        <v>0</v>
      </c>
      <c r="E196" s="3">
        <f>VLOOKUP(C196,[1]Dossardage!$B$4:$G$203,3,FALSE)</f>
        <v>0</v>
      </c>
      <c r="F196" s="4">
        <f>VLOOKUP(C196,[1]Dossardage!$B$4:$G$203,4,FALSE)</f>
        <v>0</v>
      </c>
      <c r="G196" s="3">
        <f>VLOOKUP(C196,[1]Dossardage!$B$4:$G$203,5,FALSE)</f>
        <v>0</v>
      </c>
      <c r="H196" s="2" t="str">
        <f>' Triple Bond'!I197</f>
        <v>0</v>
      </c>
      <c r="I196" s="2" t="str">
        <f>Vortex!I197</f>
        <v>0</v>
      </c>
      <c r="J196" s="2">
        <f>Course!H197</f>
        <v>0</v>
      </c>
      <c r="K196" s="1">
        <f>H196+I196+J196</f>
        <v>0</v>
      </c>
    </row>
    <row r="197" spans="2:11" x14ac:dyDescent="0.25">
      <c r="B197" s="1">
        <f>IFERROR(RANK(K197,$K$6:$K$255,0),"")</f>
        <v>153</v>
      </c>
      <c r="C197" s="5">
        <v>392</v>
      </c>
      <c r="D197" s="3">
        <f>VLOOKUP(C197,[1]Dossardage!$B$4:$G$203,2,FALSE)</f>
        <v>0</v>
      </c>
      <c r="E197" s="3">
        <f>VLOOKUP(C197,[1]Dossardage!$B$4:$G$203,3,FALSE)</f>
        <v>0</v>
      </c>
      <c r="F197" s="4">
        <f>VLOOKUP(C197,[1]Dossardage!$B$4:$G$203,4,FALSE)</f>
        <v>0</v>
      </c>
      <c r="G197" s="3">
        <f>VLOOKUP(C197,[1]Dossardage!$B$4:$G$203,5,FALSE)</f>
        <v>0</v>
      </c>
      <c r="H197" s="2" t="str">
        <f>' Triple Bond'!I198</f>
        <v>0</v>
      </c>
      <c r="I197" s="2" t="str">
        <f>Vortex!I198</f>
        <v>0</v>
      </c>
      <c r="J197" s="2">
        <f>Course!H198</f>
        <v>0</v>
      </c>
      <c r="K197" s="1">
        <f>H197+I197+J197</f>
        <v>0</v>
      </c>
    </row>
    <row r="198" spans="2:11" x14ac:dyDescent="0.25">
      <c r="B198" s="1">
        <f>IFERROR(RANK(K198,$K$6:$K$255,0),"")</f>
        <v>153</v>
      </c>
      <c r="C198" s="5">
        <v>393</v>
      </c>
      <c r="D198" s="3">
        <f>VLOOKUP(C198,[1]Dossardage!$B$4:$G$203,2,FALSE)</f>
        <v>0</v>
      </c>
      <c r="E198" s="3">
        <f>VLOOKUP(C198,[1]Dossardage!$B$4:$G$203,3,FALSE)</f>
        <v>0</v>
      </c>
      <c r="F198" s="4">
        <f>VLOOKUP(C198,[1]Dossardage!$B$4:$G$203,4,FALSE)</f>
        <v>0</v>
      </c>
      <c r="G198" s="3">
        <f>VLOOKUP(C198,[1]Dossardage!$B$4:$G$203,5,FALSE)</f>
        <v>0</v>
      </c>
      <c r="H198" s="2" t="str">
        <f>' Triple Bond'!I199</f>
        <v>0</v>
      </c>
      <c r="I198" s="2" t="str">
        <f>Vortex!I199</f>
        <v>0</v>
      </c>
      <c r="J198" s="2">
        <f>Course!H199</f>
        <v>0</v>
      </c>
      <c r="K198" s="1">
        <f>H198+I198+J198</f>
        <v>0</v>
      </c>
    </row>
    <row r="199" spans="2:11" x14ac:dyDescent="0.25">
      <c r="B199" s="1">
        <f>IFERROR(RANK(K199,$K$6:$K$255,0),"")</f>
        <v>153</v>
      </c>
      <c r="C199" s="5">
        <v>394</v>
      </c>
      <c r="D199" s="3">
        <f>VLOOKUP(C199,[1]Dossardage!$B$4:$G$203,2,FALSE)</f>
        <v>0</v>
      </c>
      <c r="E199" s="3">
        <f>VLOOKUP(C199,[1]Dossardage!$B$4:$G$203,3,FALSE)</f>
        <v>0</v>
      </c>
      <c r="F199" s="4">
        <f>VLOOKUP(C199,[1]Dossardage!$B$4:$G$203,4,FALSE)</f>
        <v>0</v>
      </c>
      <c r="G199" s="3">
        <f>VLOOKUP(C199,[1]Dossardage!$B$4:$G$203,5,FALSE)</f>
        <v>0</v>
      </c>
      <c r="H199" s="2" t="str">
        <f>' Triple Bond'!I200</f>
        <v>0</v>
      </c>
      <c r="I199" s="2" t="str">
        <f>Vortex!I200</f>
        <v>0</v>
      </c>
      <c r="J199" s="2">
        <f>Course!H200</f>
        <v>0</v>
      </c>
      <c r="K199" s="1">
        <f>H199+I199+J199</f>
        <v>0</v>
      </c>
    </row>
    <row r="200" spans="2:11" x14ac:dyDescent="0.25">
      <c r="B200" s="1">
        <f>IFERROR(RANK(K200,$K$6:$K$255,0),"")</f>
        <v>153</v>
      </c>
      <c r="C200" s="5">
        <v>395</v>
      </c>
      <c r="D200" s="3">
        <f>VLOOKUP(C200,[1]Dossardage!$B$4:$G$203,2,FALSE)</f>
        <v>0</v>
      </c>
      <c r="E200" s="3">
        <f>VLOOKUP(C200,[1]Dossardage!$B$4:$G$203,3,FALSE)</f>
        <v>0</v>
      </c>
      <c r="F200" s="4">
        <f>VLOOKUP(C200,[1]Dossardage!$B$4:$G$203,4,FALSE)</f>
        <v>0</v>
      </c>
      <c r="G200" s="3">
        <f>VLOOKUP(C200,[1]Dossardage!$B$4:$G$203,5,FALSE)</f>
        <v>0</v>
      </c>
      <c r="H200" s="2" t="str">
        <f>' Triple Bond'!I201</f>
        <v>0</v>
      </c>
      <c r="I200" s="2" t="str">
        <f>Vortex!I201</f>
        <v>0</v>
      </c>
      <c r="J200" s="2">
        <f>Course!H201</f>
        <v>0</v>
      </c>
      <c r="K200" s="1">
        <f>H200+I200+J200</f>
        <v>0</v>
      </c>
    </row>
    <row r="201" spans="2:11" x14ac:dyDescent="0.25">
      <c r="B201" s="1">
        <f>IFERROR(RANK(K201,$K$6:$K$255,0),"")</f>
        <v>153</v>
      </c>
      <c r="C201" s="5">
        <v>396</v>
      </c>
      <c r="D201" s="3">
        <f>VLOOKUP(C201,[1]Dossardage!$B$4:$G$203,2,FALSE)</f>
        <v>0</v>
      </c>
      <c r="E201" s="3">
        <f>VLOOKUP(C201,[1]Dossardage!$B$4:$G$203,3,FALSE)</f>
        <v>0</v>
      </c>
      <c r="F201" s="4">
        <f>VLOOKUP(C201,[1]Dossardage!$B$4:$G$203,4,FALSE)</f>
        <v>0</v>
      </c>
      <c r="G201" s="3">
        <f>VLOOKUP(C201,[1]Dossardage!$B$4:$G$203,5,FALSE)</f>
        <v>0</v>
      </c>
      <c r="H201" s="2" t="str">
        <f>' Triple Bond'!I202</f>
        <v>0</v>
      </c>
      <c r="I201" s="2" t="str">
        <f>Vortex!I202</f>
        <v>0</v>
      </c>
      <c r="J201" s="2">
        <f>Course!H202</f>
        <v>0</v>
      </c>
      <c r="K201" s="1">
        <f>H201+I201+J201</f>
        <v>0</v>
      </c>
    </row>
    <row r="202" spans="2:11" x14ac:dyDescent="0.25">
      <c r="B202" s="1">
        <f>IFERROR(RANK(K202,$K$6:$K$255,0),"")</f>
        <v>153</v>
      </c>
      <c r="C202" s="5">
        <v>397</v>
      </c>
      <c r="D202" s="3">
        <f>VLOOKUP(C202,[1]Dossardage!$B$4:$G$203,2,FALSE)</f>
        <v>0</v>
      </c>
      <c r="E202" s="3">
        <f>VLOOKUP(C202,[1]Dossardage!$B$4:$G$203,3,FALSE)</f>
        <v>0</v>
      </c>
      <c r="F202" s="4">
        <f>VLOOKUP(C202,[1]Dossardage!$B$4:$G$203,4,FALSE)</f>
        <v>0</v>
      </c>
      <c r="G202" s="3">
        <f>VLOOKUP(C202,[1]Dossardage!$B$4:$G$203,5,FALSE)</f>
        <v>0</v>
      </c>
      <c r="H202" s="2" t="str">
        <f>' Triple Bond'!I203</f>
        <v>0</v>
      </c>
      <c r="I202" s="2" t="str">
        <f>Vortex!I203</f>
        <v>0</v>
      </c>
      <c r="J202" s="2">
        <f>Course!H203</f>
        <v>0</v>
      </c>
      <c r="K202" s="1">
        <f>H202+I202+J202</f>
        <v>0</v>
      </c>
    </row>
    <row r="203" spans="2:11" x14ac:dyDescent="0.25">
      <c r="B203" s="1">
        <f>IFERROR(RANK(K203,$K$6:$K$255,0),"")</f>
        <v>153</v>
      </c>
      <c r="C203" s="5">
        <v>398</v>
      </c>
      <c r="D203" s="3">
        <f>VLOOKUP(C203,[1]Dossardage!$B$4:$G$203,2,FALSE)</f>
        <v>0</v>
      </c>
      <c r="E203" s="3">
        <f>VLOOKUP(C203,[1]Dossardage!$B$4:$G$203,3,FALSE)</f>
        <v>0</v>
      </c>
      <c r="F203" s="4">
        <f>VLOOKUP(C203,[1]Dossardage!$B$4:$G$203,4,FALSE)</f>
        <v>0</v>
      </c>
      <c r="G203" s="3">
        <f>VLOOKUP(C203,[1]Dossardage!$B$4:$G$203,5,FALSE)</f>
        <v>0</v>
      </c>
      <c r="H203" s="2" t="str">
        <f>' Triple Bond'!I204</f>
        <v>0</v>
      </c>
      <c r="I203" s="2" t="str">
        <f>Vortex!I204</f>
        <v>0</v>
      </c>
      <c r="J203" s="2">
        <f>Course!H204</f>
        <v>0</v>
      </c>
      <c r="K203" s="1">
        <f>H203+I203+J203</f>
        <v>0</v>
      </c>
    </row>
    <row r="204" spans="2:11" x14ac:dyDescent="0.25">
      <c r="B204" s="1">
        <f>IFERROR(RANK(K204,$K$6:$K$255,0),"")</f>
        <v>153</v>
      </c>
      <c r="C204" s="5">
        <v>399</v>
      </c>
      <c r="D204" s="3">
        <f>VLOOKUP(C204,[1]Dossardage!$B$4:$G$203,2,FALSE)</f>
        <v>0</v>
      </c>
      <c r="E204" s="3">
        <f>VLOOKUP(C204,[1]Dossardage!$B$4:$G$203,3,FALSE)</f>
        <v>0</v>
      </c>
      <c r="F204" s="4">
        <f>VLOOKUP(C204,[1]Dossardage!$B$4:$G$203,4,FALSE)</f>
        <v>0</v>
      </c>
      <c r="G204" s="3">
        <f>VLOOKUP(C204,[1]Dossardage!$B$4:$G$203,5,FALSE)</f>
        <v>0</v>
      </c>
      <c r="H204" s="2" t="str">
        <f>' Triple Bond'!I205</f>
        <v>0</v>
      </c>
      <c r="I204" s="2" t="str">
        <f>Vortex!I205</f>
        <v>0</v>
      </c>
      <c r="J204" s="2">
        <f>Course!H205</f>
        <v>0</v>
      </c>
      <c r="K204" s="1">
        <f>H204+I204+J204</f>
        <v>0</v>
      </c>
    </row>
    <row r="205" spans="2:11" x14ac:dyDescent="0.25">
      <c r="B205" s="1">
        <f>IFERROR(RANK(K205,$K$6:$K$255,0),"")</f>
        <v>153</v>
      </c>
      <c r="C205" s="5">
        <v>400</v>
      </c>
      <c r="D205" s="3">
        <f>VLOOKUP(C205,[1]Dossardage!$B$4:$G$203,2,FALSE)</f>
        <v>0</v>
      </c>
      <c r="E205" s="3">
        <f>VLOOKUP(C205,[1]Dossardage!$B$4:$G$203,3,FALSE)</f>
        <v>0</v>
      </c>
      <c r="F205" s="4">
        <f>VLOOKUP(C205,[1]Dossardage!$B$4:$G$203,4,FALSE)</f>
        <v>0</v>
      </c>
      <c r="G205" s="3">
        <f>VLOOKUP(C205,[1]Dossardage!$B$4:$G$203,5,FALSE)</f>
        <v>0</v>
      </c>
      <c r="H205" s="2" t="str">
        <f>' Triple Bond'!I206</f>
        <v>0</v>
      </c>
      <c r="I205" s="2" t="str">
        <f>Vortex!I206</f>
        <v>0</v>
      </c>
      <c r="J205" s="2">
        <f>Course!H206</f>
        <v>0</v>
      </c>
      <c r="K205" s="1">
        <f>H205+I205+J205</f>
        <v>0</v>
      </c>
    </row>
  </sheetData>
  <autoFilter ref="B5:B205"/>
  <mergeCells count="1">
    <mergeCell ref="C3:K3"/>
  </mergeCells>
  <conditionalFormatting sqref="D6:G205">
    <cfRule type="cellIs" dxfId="9" priority="4" operator="equal">
      <formula>0</formula>
    </cfRule>
  </conditionalFormatting>
  <conditionalFormatting sqref="B6:B205">
    <cfRule type="cellIs" dxfId="8" priority="1" operator="equal">
      <formula>3</formula>
    </cfRule>
    <cfRule type="cellIs" dxfId="7" priority="2" operator="equal">
      <formula>2</formula>
    </cfRule>
    <cfRule type="cellIs" dxfId="6" priority="3" operator="equal">
      <formula>1</formula>
    </cfRule>
  </conditionalFormatting>
  <pageMargins left="0.7" right="0.7" top="0.75" bottom="0.75" header="0.3" footer="0.3"/>
  <pageSetup paperSize="9" scale="64" fitToHeight="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6"/>
  <sheetViews>
    <sheetView topLeftCell="A175" workbookViewId="0">
      <selection activeCell="M15" sqref="M15"/>
    </sheetView>
  </sheetViews>
  <sheetFormatPr baseColWidth="10" defaultRowHeight="15" x14ac:dyDescent="0.25"/>
  <cols>
    <col min="1" max="1" width="6.85546875" customWidth="1"/>
    <col min="3" max="3" width="7.140625" bestFit="1" customWidth="1"/>
    <col min="4" max="4" width="20.28515625" bestFit="1" customWidth="1"/>
    <col min="5" max="5" width="8.85546875" bestFit="1" customWidth="1"/>
    <col min="6" max="6" width="3.5703125" bestFit="1" customWidth="1"/>
    <col min="7" max="7" width="33.42578125" bestFit="1" customWidth="1"/>
    <col min="8" max="8" width="11.42578125" style="9"/>
    <col min="13" max="13" width="11.42578125" style="8"/>
  </cols>
  <sheetData>
    <row r="1" spans="2:14" ht="84.75" customHeight="1" x14ac:dyDescent="0.25"/>
    <row r="4" spans="2:14" ht="31.5" x14ac:dyDescent="0.25">
      <c r="C4" s="7" t="s">
        <v>13</v>
      </c>
      <c r="D4" s="7"/>
      <c r="E4" s="7"/>
      <c r="F4" s="7"/>
      <c r="G4" s="7"/>
      <c r="H4" s="7"/>
      <c r="I4" s="7"/>
    </row>
    <row r="6" spans="2:14" x14ac:dyDescent="0.25">
      <c r="B6" s="18" t="s">
        <v>9</v>
      </c>
      <c r="C6" s="17" t="s">
        <v>8</v>
      </c>
      <c r="D6" s="17" t="s">
        <v>7</v>
      </c>
      <c r="E6" s="17" t="s">
        <v>6</v>
      </c>
      <c r="F6" s="17" t="s">
        <v>5</v>
      </c>
      <c r="G6" s="17" t="s">
        <v>4</v>
      </c>
      <c r="H6" s="17" t="s">
        <v>12</v>
      </c>
      <c r="I6" s="17" t="s">
        <v>11</v>
      </c>
      <c r="M6" s="16" t="s">
        <v>3</v>
      </c>
      <c r="N6" s="15" t="s">
        <v>11</v>
      </c>
    </row>
    <row r="7" spans="2:14" x14ac:dyDescent="0.25">
      <c r="B7" s="12">
        <f>IFERROR(RANK(H7,$H$7:$H$206,0),"")</f>
        <v>37</v>
      </c>
      <c r="C7" s="5">
        <v>201</v>
      </c>
      <c r="D7" s="3" t="str">
        <f>VLOOKUP(C7,[1]Dossardage!$B$4:$G$203,2,FALSE)</f>
        <v>XHAARD-BOLLON</v>
      </c>
      <c r="E7" s="3" t="str">
        <f>VLOOKUP(C7,[1]Dossardage!$B$4:$G$203,3,FALSE)</f>
        <v>Louis</v>
      </c>
      <c r="F7" s="3" t="str">
        <f>VLOOKUP(C7,[1]Dossardage!$B$4:$G$203,4,FALSE)</f>
        <v>BG</v>
      </c>
      <c r="G7" s="3" t="str">
        <f>VLOOKUP(C7,[1]Dossardage!$B$4:$G$203,5,FALSE)</f>
        <v>Collège Arthur Rimbaud</v>
      </c>
      <c r="H7" s="14">
        <v>7.05</v>
      </c>
      <c r="I7" s="10">
        <f>IFERROR(VLOOKUP(H7,$M$7:$N$56,2,TRUE),"0")</f>
        <v>12</v>
      </c>
      <c r="M7" s="14">
        <v>0.5</v>
      </c>
      <c r="N7" s="1">
        <v>1</v>
      </c>
    </row>
    <row r="8" spans="2:14" x14ac:dyDescent="0.25">
      <c r="B8" s="12">
        <f>IFERROR(RANK(H8,$H$7:$H$206,0),"")</f>
        <v>5</v>
      </c>
      <c r="C8" s="5">
        <v>202</v>
      </c>
      <c r="D8" s="3" t="str">
        <f>VLOOKUP(C8,[1]Dossardage!$B$4:$G$203,2,FALSE)</f>
        <v>SALLE</v>
      </c>
      <c r="E8" s="3" t="str">
        <f>VLOOKUP(C8,[1]Dossardage!$B$4:$G$203,3,FALSE)</f>
        <v>MATHIS</v>
      </c>
      <c r="F8" s="3" t="str">
        <f>VLOOKUP(C8,[1]Dossardage!$B$4:$G$203,4,FALSE)</f>
        <v>BG</v>
      </c>
      <c r="G8" s="3" t="str">
        <f>VLOOKUP(C8,[1]Dossardage!$B$4:$G$203,5,FALSE)</f>
        <v>Collège Arthur Rimbaud</v>
      </c>
      <c r="H8" s="14">
        <v>8.3000000000000007</v>
      </c>
      <c r="I8" s="10">
        <f>IFERROR(VLOOKUP(H8,$M$7:$N$56,2,TRUE),"0")</f>
        <v>20</v>
      </c>
      <c r="M8" s="14">
        <v>5.36</v>
      </c>
      <c r="N8" s="1">
        <f>N7+1</f>
        <v>2</v>
      </c>
    </row>
    <row r="9" spans="2:14" x14ac:dyDescent="0.25">
      <c r="B9" s="12">
        <f>IFERROR(RANK(H9,$H$7:$H$206,0),"")</f>
        <v>20</v>
      </c>
      <c r="C9" s="5">
        <v>203</v>
      </c>
      <c r="D9" s="3" t="str">
        <f>VLOOKUP(C9,[1]Dossardage!$B$4:$G$203,2,FALSE)</f>
        <v>KRETZMEYER</v>
      </c>
      <c r="E9" s="3" t="str">
        <f>VLOOKUP(C9,[1]Dossardage!$B$4:$G$203,3,FALSE)</f>
        <v>CLOVIS</v>
      </c>
      <c r="F9" s="3" t="str">
        <f>VLOOKUP(C9,[1]Dossardage!$B$4:$G$203,4,FALSE)</f>
        <v>BG</v>
      </c>
      <c r="G9" s="3" t="str">
        <f>VLOOKUP(C9,[1]Dossardage!$B$4:$G$203,5,FALSE)</f>
        <v>Collège Arthur Rimbaud</v>
      </c>
      <c r="H9" s="14">
        <v>7.3</v>
      </c>
      <c r="I9" s="10">
        <f>IFERROR(VLOOKUP(H9,$M$7:$N$56,2,TRUE),"0")</f>
        <v>14</v>
      </c>
      <c r="M9" s="14">
        <v>5.52</v>
      </c>
      <c r="N9" s="1">
        <f>N8+1</f>
        <v>3</v>
      </c>
    </row>
    <row r="10" spans="2:14" x14ac:dyDescent="0.25">
      <c r="B10" s="12" t="str">
        <f>IFERROR(RANK(H10,$H$7:$H$206,0),"")</f>
        <v/>
      </c>
      <c r="C10" s="5">
        <v>204</v>
      </c>
      <c r="D10" s="3">
        <f>VLOOKUP(C10,[1]Dossardage!$B$4:$G$203,2,FALSE)</f>
        <v>0</v>
      </c>
      <c r="E10" s="3">
        <f>VLOOKUP(C10,[1]Dossardage!$B$4:$G$203,3,FALSE)</f>
        <v>0</v>
      </c>
      <c r="F10" s="3">
        <f>VLOOKUP(C10,[1]Dossardage!$B$4:$G$203,4,FALSE)</f>
        <v>0</v>
      </c>
      <c r="G10" s="3">
        <f>VLOOKUP(C10,[1]Dossardage!$B$4:$G$203,5,FALSE)</f>
        <v>0</v>
      </c>
      <c r="H10" s="14"/>
      <c r="I10" s="10" t="str">
        <f>IFERROR(VLOOKUP(H10,$M$7:$N$56,2,TRUE),"0")</f>
        <v>0</v>
      </c>
      <c r="M10" s="14">
        <v>5.67</v>
      </c>
      <c r="N10" s="1">
        <f>N9+1</f>
        <v>4</v>
      </c>
    </row>
    <row r="11" spans="2:14" x14ac:dyDescent="0.25">
      <c r="B11" s="12" t="str">
        <f>IFERROR(RANK(H11,$H$7:$H$206,0),"")</f>
        <v/>
      </c>
      <c r="C11" s="5">
        <v>205</v>
      </c>
      <c r="D11" s="3">
        <f>VLOOKUP(C11,[1]Dossardage!$B$4:$G$203,2,FALSE)</f>
        <v>0</v>
      </c>
      <c r="E11" s="3">
        <f>VLOOKUP(C11,[1]Dossardage!$B$4:$G$203,3,FALSE)</f>
        <v>0</v>
      </c>
      <c r="F11" s="3">
        <f>VLOOKUP(C11,[1]Dossardage!$B$4:$G$203,4,FALSE)</f>
        <v>0</v>
      </c>
      <c r="G11" s="3">
        <f>VLOOKUP(C11,[1]Dossardage!$B$4:$G$203,5,FALSE)</f>
        <v>0</v>
      </c>
      <c r="H11" s="14"/>
      <c r="I11" s="10" t="str">
        <f>IFERROR(VLOOKUP(H11,$M$7:$N$56,2,TRUE),"0")</f>
        <v>0</v>
      </c>
      <c r="M11" s="14">
        <v>5.83</v>
      </c>
      <c r="N11" s="1">
        <f>N10+1</f>
        <v>5</v>
      </c>
    </row>
    <row r="12" spans="2:14" x14ac:dyDescent="0.25">
      <c r="B12" s="12">
        <f>IFERROR(RANK(H12,$H$7:$H$206,0),"")</f>
        <v>46</v>
      </c>
      <c r="C12" s="5">
        <v>206</v>
      </c>
      <c r="D12" s="3" t="str">
        <f>VLOOKUP(C12,[1]Dossardage!$B$4:$G$203,2,FALSE)</f>
        <v>BONNE</v>
      </c>
      <c r="E12" s="3" t="str">
        <f>VLOOKUP(C12,[1]Dossardage!$B$4:$G$203,3,FALSE)</f>
        <v>Robin</v>
      </c>
      <c r="F12" s="3" t="str">
        <f>VLOOKUP(C12,[1]Dossardage!$B$4:$G$203,4,FALSE)</f>
        <v>BG</v>
      </c>
      <c r="G12" s="3" t="str">
        <f>VLOOKUP(C12,[1]Dossardage!$B$4:$G$203,5,FALSE)</f>
        <v>Collège Arthur Rimbaud</v>
      </c>
      <c r="H12" s="14">
        <v>6.9</v>
      </c>
      <c r="I12" s="10">
        <f>IFERROR(VLOOKUP(H12,$M$7:$N$56,2,TRUE),"0")</f>
        <v>11</v>
      </c>
      <c r="M12" s="14">
        <v>5.99</v>
      </c>
      <c r="N12" s="1">
        <f>N11+1</f>
        <v>6</v>
      </c>
    </row>
    <row r="13" spans="2:14" x14ac:dyDescent="0.25">
      <c r="B13" s="12">
        <f>IFERROR(RANK(H13,$H$7:$H$206,0),"")</f>
        <v>79</v>
      </c>
      <c r="C13" s="5">
        <v>207</v>
      </c>
      <c r="D13" s="3" t="str">
        <f>VLOOKUP(C13,[1]Dossardage!$B$4:$G$203,2,FALSE)</f>
        <v>FRICOTTEAUX</v>
      </c>
      <c r="E13" s="3" t="str">
        <f>VLOOKUP(C13,[1]Dossardage!$B$4:$G$203,3,FALSE)</f>
        <v>THOMAS</v>
      </c>
      <c r="F13" s="3" t="str">
        <f>VLOOKUP(C13,[1]Dossardage!$B$4:$G$203,4,FALSE)</f>
        <v>BG</v>
      </c>
      <c r="G13" s="3" t="str">
        <f>VLOOKUP(C13,[1]Dossardage!$B$4:$G$203,5,FALSE)</f>
        <v>Collège Arthur Rimbaud</v>
      </c>
      <c r="H13" s="14">
        <v>6.4</v>
      </c>
      <c r="I13" s="10">
        <f>IFERROR(VLOOKUP(H13,$M$7:$N$56,2,TRUE),"0")</f>
        <v>8</v>
      </c>
      <c r="M13" s="14">
        <v>6.15</v>
      </c>
      <c r="N13" s="1">
        <f>N12+1</f>
        <v>7</v>
      </c>
    </row>
    <row r="14" spans="2:14" x14ac:dyDescent="0.25">
      <c r="B14" s="12">
        <f>IFERROR(RANK(H14,$H$7:$H$206,0),"")</f>
        <v>127</v>
      </c>
      <c r="C14" s="5">
        <v>208</v>
      </c>
      <c r="D14" s="3" t="str">
        <f>VLOOKUP(C14,[1]Dossardage!$B$4:$G$203,2,FALSE)</f>
        <v>FRANCOTTE</v>
      </c>
      <c r="E14" s="3" t="str">
        <f>VLOOKUP(C14,[1]Dossardage!$B$4:$G$203,3,FALSE)</f>
        <v>Marius</v>
      </c>
      <c r="F14" s="3" t="str">
        <f>VLOOKUP(C14,[1]Dossardage!$B$4:$G$203,4,FALSE)</f>
        <v>BG</v>
      </c>
      <c r="G14" s="3" t="str">
        <f>VLOOKUP(C14,[1]Dossardage!$B$4:$G$203,5,FALSE)</f>
        <v>Collège Charles Bruneau</v>
      </c>
      <c r="H14" s="14">
        <v>5.7</v>
      </c>
      <c r="I14" s="10">
        <f>IFERROR(VLOOKUP(H14,$M$7:$N$56,2,TRUE),"0")</f>
        <v>4</v>
      </c>
      <c r="M14" s="14">
        <v>6.31</v>
      </c>
      <c r="N14" s="1">
        <f>N13+1</f>
        <v>8</v>
      </c>
    </row>
    <row r="15" spans="2:14" x14ac:dyDescent="0.25">
      <c r="B15" s="12">
        <f>IFERROR(RANK(H15,$H$7:$H$206,0),"")</f>
        <v>16</v>
      </c>
      <c r="C15" s="5">
        <v>209</v>
      </c>
      <c r="D15" s="3" t="str">
        <f>VLOOKUP(C15,[1]Dossardage!$B$4:$G$203,2,FALSE)</f>
        <v>HENNE</v>
      </c>
      <c r="E15" s="3" t="str">
        <f>VLOOKUP(C15,[1]Dossardage!$B$4:$G$203,3,FALSE)</f>
        <v>Jérôme</v>
      </c>
      <c r="F15" s="3" t="str">
        <f>VLOOKUP(C15,[1]Dossardage!$B$4:$G$203,4,FALSE)</f>
        <v>BG</v>
      </c>
      <c r="G15" s="3" t="str">
        <f>VLOOKUP(C15,[1]Dossardage!$B$4:$G$203,5,FALSE)</f>
        <v>Collège Charles Bruneau</v>
      </c>
      <c r="H15" s="14">
        <v>7.45</v>
      </c>
      <c r="I15" s="10">
        <f>IFERROR(VLOOKUP(H15,$M$7:$N$56,2,TRUE),"0")</f>
        <v>15</v>
      </c>
      <c r="M15" s="14">
        <v>6.46</v>
      </c>
      <c r="N15" s="1">
        <f>N14+1</f>
        <v>9</v>
      </c>
    </row>
    <row r="16" spans="2:14" x14ac:dyDescent="0.25">
      <c r="B16" s="12">
        <f>IFERROR(RANK(H16,$H$7:$H$206,0),"")</f>
        <v>30</v>
      </c>
      <c r="C16" s="5">
        <v>210</v>
      </c>
      <c r="D16" s="3" t="str">
        <f>VLOOKUP(C16,[1]Dossardage!$B$4:$G$203,2,FALSE)</f>
        <v>NASSIRI</v>
      </c>
      <c r="E16" s="3" t="str">
        <f>VLOOKUP(C16,[1]Dossardage!$B$4:$G$203,3,FALSE)</f>
        <v>Elyam</v>
      </c>
      <c r="F16" s="3" t="str">
        <f>VLOOKUP(C16,[1]Dossardage!$B$4:$G$203,4,FALSE)</f>
        <v>BG</v>
      </c>
      <c r="G16" s="3" t="str">
        <f>VLOOKUP(C16,[1]Dossardage!$B$4:$G$203,5,FALSE)</f>
        <v>Collège Charles Bruneau</v>
      </c>
      <c r="H16" s="14">
        <v>7.1</v>
      </c>
      <c r="I16" s="10">
        <f>IFERROR(VLOOKUP(H16,$M$7:$N$56,2,TRUE),"0")</f>
        <v>13</v>
      </c>
      <c r="M16" s="14">
        <v>6.62</v>
      </c>
      <c r="N16" s="1">
        <f>N15+1</f>
        <v>10</v>
      </c>
    </row>
    <row r="17" spans="2:14" x14ac:dyDescent="0.25">
      <c r="B17" s="12">
        <f>IFERROR(RANK(H17,$H$7:$H$206,0),"")</f>
        <v>30</v>
      </c>
      <c r="C17" s="5">
        <v>211</v>
      </c>
      <c r="D17" s="3" t="str">
        <f>VLOOKUP(C17,[1]Dossardage!$B$4:$G$203,2,FALSE)</f>
        <v>PAQUOT</v>
      </c>
      <c r="E17" s="3" t="str">
        <f>VLOOKUP(C17,[1]Dossardage!$B$4:$G$203,3,FALSE)</f>
        <v>Manoé</v>
      </c>
      <c r="F17" s="3" t="str">
        <f>VLOOKUP(C17,[1]Dossardage!$B$4:$G$203,4,FALSE)</f>
        <v>BG</v>
      </c>
      <c r="G17" s="3" t="str">
        <f>VLOOKUP(C17,[1]Dossardage!$B$4:$G$203,5,FALSE)</f>
        <v>Collège Charles Bruneau</v>
      </c>
      <c r="H17" s="14">
        <v>7.1</v>
      </c>
      <c r="I17" s="10">
        <f>IFERROR(VLOOKUP(H17,$M$7:$N$56,2,TRUE),"0")</f>
        <v>13</v>
      </c>
      <c r="M17" s="14">
        <v>6.78</v>
      </c>
      <c r="N17" s="1">
        <f>N16+1</f>
        <v>11</v>
      </c>
    </row>
    <row r="18" spans="2:14" x14ac:dyDescent="0.25">
      <c r="B18" s="12">
        <f>IFERROR(RANK(H18,$H$7:$H$206,0),"")</f>
        <v>79</v>
      </c>
      <c r="C18" s="5">
        <v>212</v>
      </c>
      <c r="D18" s="3" t="str">
        <f>VLOOKUP(C18,[1]Dossardage!$B$4:$G$203,2,FALSE)</f>
        <v>TERUEL</v>
      </c>
      <c r="E18" s="3" t="str">
        <f>VLOOKUP(C18,[1]Dossardage!$B$4:$G$203,3,FALSE)</f>
        <v>Noam</v>
      </c>
      <c r="F18" s="3" t="str">
        <f>VLOOKUP(C18,[1]Dossardage!$B$4:$G$203,4,FALSE)</f>
        <v>BG</v>
      </c>
      <c r="G18" s="3" t="str">
        <f>VLOOKUP(C18,[1]Dossardage!$B$4:$G$203,5,FALSE)</f>
        <v>Collège Charles Bruneau</v>
      </c>
      <c r="H18" s="14">
        <v>6.4</v>
      </c>
      <c r="I18" s="10">
        <f>IFERROR(VLOOKUP(H18,$M$7:$N$56,2,TRUE),"0")</f>
        <v>8</v>
      </c>
      <c r="M18" s="14">
        <v>6.94</v>
      </c>
      <c r="N18" s="1">
        <f>N17+1</f>
        <v>12</v>
      </c>
    </row>
    <row r="19" spans="2:14" x14ac:dyDescent="0.25">
      <c r="B19" s="12">
        <f>IFERROR(RANK(H19,$H$7:$H$206,0),"")</f>
        <v>38</v>
      </c>
      <c r="C19" s="5">
        <v>213</v>
      </c>
      <c r="D19" s="3" t="str">
        <f>VLOOKUP(C19,[1]Dossardage!$B$4:$G$203,2,FALSE)</f>
        <v>AVRIL</v>
      </c>
      <c r="E19" s="3" t="str">
        <f>VLOOKUP(C19,[1]Dossardage!$B$4:$G$203,3,FALSE)</f>
        <v>Paulin</v>
      </c>
      <c r="F19" s="3" t="str">
        <f>VLOOKUP(C19,[1]Dossardage!$B$4:$G$203,4,FALSE)</f>
        <v>BG</v>
      </c>
      <c r="G19" s="3" t="str">
        <f>VLOOKUP(C19,[1]Dossardage!$B$4:$G$203,5,FALSE)</f>
        <v>Collège de la Retourne</v>
      </c>
      <c r="H19" s="14">
        <v>7</v>
      </c>
      <c r="I19" s="10">
        <f>IFERROR(VLOOKUP(H19,$M$7:$N$56,2,TRUE),"0")</f>
        <v>12</v>
      </c>
      <c r="M19" s="14">
        <v>7.09</v>
      </c>
      <c r="N19" s="1">
        <f>N18+1</f>
        <v>13</v>
      </c>
    </row>
    <row r="20" spans="2:14" x14ac:dyDescent="0.25">
      <c r="B20" s="12">
        <f>IFERROR(RANK(H20,$H$7:$H$206,0),"")</f>
        <v>70</v>
      </c>
      <c r="C20" s="5">
        <v>214</v>
      </c>
      <c r="D20" s="3" t="str">
        <f>VLOOKUP(C20,[1]Dossardage!$B$4:$G$203,2,FALSE)</f>
        <v>BRAGA</v>
      </c>
      <c r="E20" s="3" t="str">
        <f>VLOOKUP(C20,[1]Dossardage!$B$4:$G$203,3,FALSE)</f>
        <v>Ethan</v>
      </c>
      <c r="F20" s="3" t="str">
        <f>VLOOKUP(C20,[1]Dossardage!$B$4:$G$203,4,FALSE)</f>
        <v>BG</v>
      </c>
      <c r="G20" s="3" t="str">
        <f>VLOOKUP(C20,[1]Dossardage!$B$4:$G$203,5,FALSE)</f>
        <v>Collège de la Retourne</v>
      </c>
      <c r="H20" s="14">
        <v>6.5</v>
      </c>
      <c r="I20" s="10">
        <f>IFERROR(VLOOKUP(H20,$M$7:$N$56,2,TRUE),"0")</f>
        <v>9</v>
      </c>
      <c r="M20" s="14">
        <v>7.25</v>
      </c>
      <c r="N20" s="1">
        <f>N19+1</f>
        <v>14</v>
      </c>
    </row>
    <row r="21" spans="2:14" x14ac:dyDescent="0.25">
      <c r="B21" s="12">
        <f>IFERROR(RANK(H21,$H$7:$H$206,0),"")</f>
        <v>87</v>
      </c>
      <c r="C21" s="5">
        <v>215</v>
      </c>
      <c r="D21" s="3" t="str">
        <f>VLOOKUP(C21,[1]Dossardage!$B$4:$G$203,2,FALSE)</f>
        <v>DREHER</v>
      </c>
      <c r="E21" s="3" t="str">
        <f>VLOOKUP(C21,[1]Dossardage!$B$4:$G$203,3,FALSE)</f>
        <v>Louis</v>
      </c>
      <c r="F21" s="3" t="str">
        <f>VLOOKUP(C21,[1]Dossardage!$B$4:$G$203,4,FALSE)</f>
        <v>BG</v>
      </c>
      <c r="G21" s="3" t="str">
        <f>VLOOKUP(C21,[1]Dossardage!$B$4:$G$203,5,FALSE)</f>
        <v>Collège de la Retourne</v>
      </c>
      <c r="H21" s="14">
        <v>6.35</v>
      </c>
      <c r="I21" s="10">
        <f>IFERROR(VLOOKUP(H21,$M$7:$N$56,2,TRUE),"0")</f>
        <v>8</v>
      </c>
      <c r="M21" s="14">
        <v>7.41</v>
      </c>
      <c r="N21" s="1">
        <f>N20+1</f>
        <v>15</v>
      </c>
    </row>
    <row r="22" spans="2:14" x14ac:dyDescent="0.25">
      <c r="B22" s="12" t="str">
        <f>IFERROR(RANK(H22,$H$7:$H$206,0),"")</f>
        <v/>
      </c>
      <c r="C22" s="5">
        <v>216</v>
      </c>
      <c r="D22" s="3">
        <f>VLOOKUP(C22,[1]Dossardage!$B$4:$G$203,2,FALSE)</f>
        <v>0</v>
      </c>
      <c r="E22" s="3">
        <f>VLOOKUP(C22,[1]Dossardage!$B$4:$G$203,3,FALSE)</f>
        <v>0</v>
      </c>
      <c r="F22" s="3">
        <f>VLOOKUP(C22,[1]Dossardage!$B$4:$G$203,4,FALSE)</f>
        <v>0</v>
      </c>
      <c r="G22" s="3">
        <f>VLOOKUP(C22,[1]Dossardage!$B$4:$G$203,5,FALSE)</f>
        <v>0</v>
      </c>
      <c r="H22" s="14"/>
      <c r="I22" s="10" t="str">
        <f>IFERROR(VLOOKUP(H22,$M$7:$N$56,2,TRUE),"0")</f>
        <v>0</v>
      </c>
      <c r="M22" s="14">
        <v>7.57</v>
      </c>
      <c r="N22" s="1">
        <f>N21+1</f>
        <v>16</v>
      </c>
    </row>
    <row r="23" spans="2:14" x14ac:dyDescent="0.25">
      <c r="B23" s="12">
        <f>IFERROR(RANK(H23,$H$7:$H$206,0),"")</f>
        <v>101</v>
      </c>
      <c r="C23" s="5">
        <v>217</v>
      </c>
      <c r="D23" s="3" t="str">
        <f>VLOOKUP(C23,[1]Dossardage!$B$4:$G$203,2,FALSE)</f>
        <v>DECORNE</v>
      </c>
      <c r="E23" s="3" t="str">
        <f>VLOOKUP(C23,[1]Dossardage!$B$4:$G$203,3,FALSE)</f>
        <v>Louis</v>
      </c>
      <c r="F23" s="3" t="str">
        <f>VLOOKUP(C23,[1]Dossardage!$B$4:$G$203,4,FALSE)</f>
        <v>BG</v>
      </c>
      <c r="G23" s="3" t="str">
        <f>VLOOKUP(C23,[1]Dossardage!$B$4:$G$203,5,FALSE)</f>
        <v>Collège de la Retourne</v>
      </c>
      <c r="H23" s="14">
        <v>6.1</v>
      </c>
      <c r="I23" s="10">
        <f>IFERROR(VLOOKUP(H23,$M$7:$N$56,2,TRUE),"0")</f>
        <v>6</v>
      </c>
      <c r="M23" s="14">
        <v>7.73</v>
      </c>
      <c r="N23" s="1">
        <f>N22+1</f>
        <v>17</v>
      </c>
    </row>
    <row r="24" spans="2:14" x14ac:dyDescent="0.25">
      <c r="B24" s="12">
        <f>IFERROR(RANK(H24,$H$7:$H$206,0),"")</f>
        <v>146</v>
      </c>
      <c r="C24" s="5">
        <v>218</v>
      </c>
      <c r="D24" s="3" t="str">
        <f>VLOOKUP(C24,[1]Dossardage!$B$4:$G$203,2,FALSE)</f>
        <v>DUBANTON</v>
      </c>
      <c r="E24" s="3" t="str">
        <f>VLOOKUP(C24,[1]Dossardage!$B$4:$G$203,3,FALSE)</f>
        <v>Alexandre</v>
      </c>
      <c r="F24" s="3" t="str">
        <f>VLOOKUP(C24,[1]Dossardage!$B$4:$G$203,4,FALSE)</f>
        <v>BG</v>
      </c>
      <c r="G24" s="3" t="str">
        <f>VLOOKUP(C24,[1]Dossardage!$B$4:$G$203,5,FALSE)</f>
        <v>Collège de la Retourne</v>
      </c>
      <c r="H24" s="14">
        <v>4.9000000000000004</v>
      </c>
      <c r="I24" s="10">
        <f>IFERROR(VLOOKUP(H24,$M$7:$N$56,2,TRUE),"0")</f>
        <v>1</v>
      </c>
      <c r="M24" s="14">
        <v>7.88</v>
      </c>
      <c r="N24" s="1">
        <f>N23+1</f>
        <v>18</v>
      </c>
    </row>
    <row r="25" spans="2:14" x14ac:dyDescent="0.25">
      <c r="B25" s="12">
        <f>IFERROR(RANK(H25,$H$7:$H$206,0),"")</f>
        <v>7</v>
      </c>
      <c r="C25" s="5">
        <v>219</v>
      </c>
      <c r="D25" s="3" t="str">
        <f>VLOOKUP(C25,[1]Dossardage!$B$4:$G$203,2,FALSE)</f>
        <v>HOLVOET</v>
      </c>
      <c r="E25" s="3" t="str">
        <f>VLOOKUP(C25,[1]Dossardage!$B$4:$G$203,3,FALSE)</f>
        <v>Hugo</v>
      </c>
      <c r="F25" s="3" t="str">
        <f>VLOOKUP(C25,[1]Dossardage!$B$4:$G$203,4,FALSE)</f>
        <v>BG</v>
      </c>
      <c r="G25" s="3" t="str">
        <f>VLOOKUP(C25,[1]Dossardage!$B$4:$G$203,5,FALSE)</f>
        <v>Collège de la Retourne</v>
      </c>
      <c r="H25" s="14">
        <v>8.0500000000000007</v>
      </c>
      <c r="I25" s="10">
        <f>IFERROR(VLOOKUP(H25,$M$7:$N$56,2,TRUE),"0")</f>
        <v>19</v>
      </c>
      <c r="M25" s="14">
        <v>8.0399999999999991</v>
      </c>
      <c r="N25" s="1">
        <f>N24+1</f>
        <v>19</v>
      </c>
    </row>
    <row r="26" spans="2:14" x14ac:dyDescent="0.25">
      <c r="B26" s="12">
        <f>IFERROR(RANK(H26,$H$7:$H$206,0),"")</f>
        <v>46</v>
      </c>
      <c r="C26" s="5">
        <v>220</v>
      </c>
      <c r="D26" s="3" t="str">
        <f>VLOOKUP(C26,[1]Dossardage!$B$4:$G$203,2,FALSE)</f>
        <v>GALHAUT</v>
      </c>
      <c r="E26" s="3" t="str">
        <f>VLOOKUP(C26,[1]Dossardage!$B$4:$G$203,3,FALSE)</f>
        <v>Martin</v>
      </c>
      <c r="F26" s="3" t="str">
        <f>VLOOKUP(C26,[1]Dossardage!$B$4:$G$203,4,FALSE)</f>
        <v>BG</v>
      </c>
      <c r="G26" s="3" t="str">
        <f>VLOOKUP(C26,[1]Dossardage!$B$4:$G$203,5,FALSE)</f>
        <v>Collège de la Retourne</v>
      </c>
      <c r="H26" s="14">
        <v>6.9</v>
      </c>
      <c r="I26" s="10">
        <f>IFERROR(VLOOKUP(H26,$M$7:$N$56,2,TRUE),"0")</f>
        <v>11</v>
      </c>
      <c r="M26" s="14">
        <v>8.1999999999999993</v>
      </c>
      <c r="N26" s="1">
        <f>N25+1</f>
        <v>20</v>
      </c>
    </row>
    <row r="27" spans="2:14" x14ac:dyDescent="0.25">
      <c r="B27" s="12">
        <f>IFERROR(RANK(H27,$H$7:$H$206,0),"")</f>
        <v>1</v>
      </c>
      <c r="C27" s="5">
        <v>221</v>
      </c>
      <c r="D27" s="3" t="str">
        <f>VLOOKUP(C27,[1]Dossardage!$B$4:$G$203,2,FALSE)</f>
        <v>GOGLIN</v>
      </c>
      <c r="E27" s="3" t="str">
        <f>VLOOKUP(C27,[1]Dossardage!$B$4:$G$203,3,FALSE)</f>
        <v>Timéo</v>
      </c>
      <c r="F27" s="3" t="str">
        <f>VLOOKUP(C27,[1]Dossardage!$B$4:$G$203,4,FALSE)</f>
        <v>BG</v>
      </c>
      <c r="G27" s="3" t="str">
        <f>VLOOKUP(C27,[1]Dossardage!$B$4:$G$203,5,FALSE)</f>
        <v>Collège de la Retourne</v>
      </c>
      <c r="H27" s="14">
        <v>9.35</v>
      </c>
      <c r="I27" s="10">
        <f>IFERROR(VLOOKUP(H27,$M$7:$N$56,2,TRUE),"0")</f>
        <v>28</v>
      </c>
      <c r="M27" s="14">
        <v>8.34</v>
      </c>
      <c r="N27" s="1">
        <f>N26+1</f>
        <v>21</v>
      </c>
    </row>
    <row r="28" spans="2:14" x14ac:dyDescent="0.25">
      <c r="B28" s="12">
        <f>IFERROR(RANK(H28,$H$7:$H$206,0),"")</f>
        <v>25</v>
      </c>
      <c r="C28" s="5">
        <v>222</v>
      </c>
      <c r="D28" s="3" t="str">
        <f>VLOOKUP(C28,[1]Dossardage!$B$4:$G$203,2,FALSE)</f>
        <v>LAMBERT</v>
      </c>
      <c r="E28" s="3" t="str">
        <f>VLOOKUP(C28,[1]Dossardage!$B$4:$G$203,3,FALSE)</f>
        <v>Martin</v>
      </c>
      <c r="F28" s="3" t="str">
        <f>VLOOKUP(C28,[1]Dossardage!$B$4:$G$203,4,FALSE)</f>
        <v>BG</v>
      </c>
      <c r="G28" s="3" t="str">
        <f>VLOOKUP(C28,[1]Dossardage!$B$4:$G$203,5,FALSE)</f>
        <v>Collège de la Retourne</v>
      </c>
      <c r="H28" s="14">
        <v>7.25</v>
      </c>
      <c r="I28" s="10">
        <f>IFERROR(VLOOKUP(H28,$M$7:$N$56,2,TRUE),"0")</f>
        <v>14</v>
      </c>
      <c r="M28" s="14">
        <v>8.48</v>
      </c>
      <c r="N28" s="1">
        <f>N27+1</f>
        <v>22</v>
      </c>
    </row>
    <row r="29" spans="2:14" x14ac:dyDescent="0.25">
      <c r="B29" s="12">
        <f>IFERROR(RANK(H29,$H$7:$H$206,0),"")</f>
        <v>70</v>
      </c>
      <c r="C29" s="5">
        <v>223</v>
      </c>
      <c r="D29" s="3" t="str">
        <f>VLOOKUP(C29,[1]Dossardage!$B$4:$G$203,2,FALSE)</f>
        <v>LANNUZEL</v>
      </c>
      <c r="E29" s="3" t="str">
        <f>VLOOKUP(C29,[1]Dossardage!$B$4:$G$203,3,FALSE)</f>
        <v>Malo</v>
      </c>
      <c r="F29" s="3" t="str">
        <f>VLOOKUP(C29,[1]Dossardage!$B$4:$G$203,4,FALSE)</f>
        <v>BG</v>
      </c>
      <c r="G29" s="3" t="str">
        <f>VLOOKUP(C29,[1]Dossardage!$B$4:$G$203,5,FALSE)</f>
        <v>Collège de la Retourne</v>
      </c>
      <c r="H29" s="14">
        <v>6.5</v>
      </c>
      <c r="I29" s="10">
        <f>IFERROR(VLOOKUP(H29,$M$7:$N$56,2,TRUE),"0")</f>
        <v>9</v>
      </c>
      <c r="M29" s="14">
        <v>8.6199999999999992</v>
      </c>
      <c r="N29" s="1">
        <f>N28+1</f>
        <v>23</v>
      </c>
    </row>
    <row r="30" spans="2:14" x14ac:dyDescent="0.25">
      <c r="B30" s="12">
        <f>IFERROR(RANK(H30,$H$7:$H$206,0),"")</f>
        <v>132</v>
      </c>
      <c r="C30" s="5">
        <v>224</v>
      </c>
      <c r="D30" s="3" t="str">
        <f>VLOOKUP(C30,[1]Dossardage!$B$4:$G$203,2,FALSE)</f>
        <v>HALESIAK</v>
      </c>
      <c r="E30" s="3" t="str">
        <f>VLOOKUP(C30,[1]Dossardage!$B$4:$G$203,3,FALSE)</f>
        <v>Loukas</v>
      </c>
      <c r="F30" s="3" t="str">
        <f>VLOOKUP(C30,[1]Dossardage!$B$4:$G$203,4,FALSE)</f>
        <v>BG</v>
      </c>
      <c r="G30" s="3" t="str">
        <f>VLOOKUP(C30,[1]Dossardage!$B$4:$G$203,5,FALSE)</f>
        <v>Collège de la Retourne</v>
      </c>
      <c r="H30" s="14">
        <v>5.6</v>
      </c>
      <c r="I30" s="10">
        <f>IFERROR(VLOOKUP(H30,$M$7:$N$56,2,TRUE),"0")</f>
        <v>3</v>
      </c>
      <c r="M30" s="14">
        <v>8.75</v>
      </c>
      <c r="N30" s="1">
        <f>N29+1</f>
        <v>24</v>
      </c>
    </row>
    <row r="31" spans="2:14" x14ac:dyDescent="0.25">
      <c r="B31" s="12">
        <f>IFERROR(RANK(H31,$H$7:$H$206,0),"")</f>
        <v>121</v>
      </c>
      <c r="C31" s="5">
        <v>225</v>
      </c>
      <c r="D31" s="3" t="str">
        <f>VLOOKUP(C31,[1]Dossardage!$B$4:$G$203,2,FALSE)</f>
        <v>HORY</v>
      </c>
      <c r="E31" s="3" t="str">
        <f>VLOOKUP(C31,[1]Dossardage!$B$4:$G$203,3,FALSE)</f>
        <v>Killian</v>
      </c>
      <c r="F31" s="3" t="str">
        <f>VLOOKUP(C31,[1]Dossardage!$B$4:$G$203,4,FALSE)</f>
        <v>BG</v>
      </c>
      <c r="G31" s="3" t="str">
        <f>VLOOKUP(C31,[1]Dossardage!$B$4:$G$203,5,FALSE)</f>
        <v>Collège de la Retourne</v>
      </c>
      <c r="H31" s="14">
        <v>5.9</v>
      </c>
      <c r="I31" s="10">
        <f>IFERROR(VLOOKUP(H31,$M$7:$N$56,2,TRUE),"0")</f>
        <v>5</v>
      </c>
      <c r="M31" s="14">
        <v>8.89</v>
      </c>
      <c r="N31" s="1">
        <f>N30+1</f>
        <v>25</v>
      </c>
    </row>
    <row r="32" spans="2:14" x14ac:dyDescent="0.25">
      <c r="B32" s="12">
        <f>IFERROR(RANK(H32,$H$7:$H$206,0),"")</f>
        <v>17</v>
      </c>
      <c r="C32" s="5">
        <v>226</v>
      </c>
      <c r="D32" s="3" t="str">
        <f>VLOOKUP(C32,[1]Dossardage!$B$4:$G$203,2,FALSE)</f>
        <v>HEU</v>
      </c>
      <c r="E32" s="3" t="str">
        <f>VLOOKUP(C32,[1]Dossardage!$B$4:$G$203,3,FALSE)</f>
        <v>Yileng</v>
      </c>
      <c r="F32" s="3" t="str">
        <f>VLOOKUP(C32,[1]Dossardage!$B$4:$G$203,4,FALSE)</f>
        <v>BG</v>
      </c>
      <c r="G32" s="3" t="str">
        <f>VLOOKUP(C32,[1]Dossardage!$B$4:$G$203,5,FALSE)</f>
        <v>Collège de la Retourne</v>
      </c>
      <c r="H32" s="14">
        <v>7.4</v>
      </c>
      <c r="I32" s="10">
        <f>IFERROR(VLOOKUP(H32,$M$7:$N$56,2,TRUE),"0")</f>
        <v>14</v>
      </c>
      <c r="M32" s="14">
        <v>9.0299999999999994</v>
      </c>
      <c r="N32" s="1">
        <f>N31+1</f>
        <v>26</v>
      </c>
    </row>
    <row r="33" spans="2:14" x14ac:dyDescent="0.25">
      <c r="B33" s="12">
        <f>IFERROR(RANK(H33,$H$7:$H$206,0),"")</f>
        <v>79</v>
      </c>
      <c r="C33" s="5">
        <v>227</v>
      </c>
      <c r="D33" s="3" t="str">
        <f>VLOOKUP(C33,[1]Dossardage!$B$4:$G$203,2,FALSE)</f>
        <v>RIBIERE ARESTIER</v>
      </c>
      <c r="E33" s="3" t="str">
        <f>VLOOKUP(C33,[1]Dossardage!$B$4:$G$203,3,FALSE)</f>
        <v>Tim</v>
      </c>
      <c r="F33" s="3" t="str">
        <f>VLOOKUP(C33,[1]Dossardage!$B$4:$G$203,4,FALSE)</f>
        <v>BG</v>
      </c>
      <c r="G33" s="3" t="str">
        <f>VLOOKUP(C33,[1]Dossardage!$B$4:$G$203,5,FALSE)</f>
        <v>Collège de la Retourne</v>
      </c>
      <c r="H33" s="14">
        <v>6.4</v>
      </c>
      <c r="I33" s="10">
        <f>IFERROR(VLOOKUP(H33,$M$7:$N$56,2,TRUE),"0")</f>
        <v>8</v>
      </c>
      <c r="M33" s="14">
        <v>9.17</v>
      </c>
      <c r="N33" s="1">
        <f>N32+1</f>
        <v>27</v>
      </c>
    </row>
    <row r="34" spans="2:14" x14ac:dyDescent="0.25">
      <c r="B34" s="12">
        <f>IFERROR(RANK(H34,$H$7:$H$206,0),"")</f>
        <v>121</v>
      </c>
      <c r="C34" s="5">
        <v>228</v>
      </c>
      <c r="D34" s="3" t="str">
        <f>VLOOKUP(C34,[1]Dossardage!$B$4:$G$203,2,FALSE)</f>
        <v>PELLABEUF</v>
      </c>
      <c r="E34" s="3" t="str">
        <f>VLOOKUP(C34,[1]Dossardage!$B$4:$G$203,3,FALSE)</f>
        <v>Gabriel</v>
      </c>
      <c r="F34" s="3" t="str">
        <f>VLOOKUP(C34,[1]Dossardage!$B$4:$G$203,4,FALSE)</f>
        <v>BG</v>
      </c>
      <c r="G34" s="3" t="str">
        <f>VLOOKUP(C34,[1]Dossardage!$B$4:$G$203,5,FALSE)</f>
        <v>Collège de la Retourne</v>
      </c>
      <c r="H34" s="14">
        <v>5.9</v>
      </c>
      <c r="I34" s="10">
        <f>IFERROR(VLOOKUP(H34,$M$7:$N$56,2,TRUE),"0")</f>
        <v>5</v>
      </c>
      <c r="M34" s="14">
        <v>9.31</v>
      </c>
      <c r="N34" s="1">
        <f>N33+1</f>
        <v>28</v>
      </c>
    </row>
    <row r="35" spans="2:14" x14ac:dyDescent="0.25">
      <c r="B35" s="12">
        <f>IFERROR(RANK(H35,$H$7:$H$206,0),"")</f>
        <v>99</v>
      </c>
      <c r="C35" s="5">
        <v>229</v>
      </c>
      <c r="D35" s="3" t="str">
        <f>VLOOKUP(C35,[1]Dossardage!$B$4:$G$203,2,FALSE)</f>
        <v>PILARDEAU</v>
      </c>
      <c r="E35" s="3" t="str">
        <f>VLOOKUP(C35,[1]Dossardage!$B$4:$G$203,3,FALSE)</f>
        <v>Corentin</v>
      </c>
      <c r="F35" s="3" t="str">
        <f>VLOOKUP(C35,[1]Dossardage!$B$4:$G$203,4,FALSE)</f>
        <v>BG</v>
      </c>
      <c r="G35" s="3" t="str">
        <f>VLOOKUP(C35,[1]Dossardage!$B$4:$G$203,5,FALSE)</f>
        <v>Collège de la Retourne</v>
      </c>
      <c r="H35" s="14">
        <v>6.15</v>
      </c>
      <c r="I35" s="10">
        <f>IFERROR(VLOOKUP(H35,$M$7:$N$56,2,TRUE),"0")</f>
        <v>7</v>
      </c>
      <c r="M35" s="14">
        <v>9.4499999999999993</v>
      </c>
      <c r="N35" s="1">
        <f>N34+1</f>
        <v>29</v>
      </c>
    </row>
    <row r="36" spans="2:14" x14ac:dyDescent="0.25">
      <c r="B36" s="12">
        <f>IFERROR(RANK(H36,$H$7:$H$206,0),"")</f>
        <v>57</v>
      </c>
      <c r="C36" s="5">
        <v>230</v>
      </c>
      <c r="D36" s="3" t="str">
        <f>VLOOKUP(C36,[1]Dossardage!$B$4:$G$203,2,FALSE)</f>
        <v>ARNAISE</v>
      </c>
      <c r="E36" s="3" t="str">
        <f>VLOOKUP(C36,[1]Dossardage!$B$4:$G$203,3,FALSE)</f>
        <v>Loris</v>
      </c>
      <c r="F36" s="3" t="str">
        <f>VLOOKUP(C36,[1]Dossardage!$B$4:$G$203,4,FALSE)</f>
        <v>BG</v>
      </c>
      <c r="G36" s="3" t="str">
        <f>VLOOKUP(C36,[1]Dossardage!$B$4:$G$203,5,FALSE)</f>
        <v>Collège de Raucourt</v>
      </c>
      <c r="H36" s="14">
        <v>6.7</v>
      </c>
      <c r="I36" s="10">
        <f>IFERROR(VLOOKUP(H36,$M$7:$N$56,2,TRUE),"0")</f>
        <v>10</v>
      </c>
      <c r="M36" s="14">
        <v>9.58</v>
      </c>
      <c r="N36" s="1">
        <f>N35+1</f>
        <v>30</v>
      </c>
    </row>
    <row r="37" spans="2:14" x14ac:dyDescent="0.25">
      <c r="B37" s="12" t="str">
        <f>IFERROR(RANK(H37,$H$7:$H$206,0),"")</f>
        <v/>
      </c>
      <c r="C37" s="5">
        <v>231</v>
      </c>
      <c r="D37" s="3">
        <f>VLOOKUP(C37,[1]Dossardage!$B$4:$G$203,2,FALSE)</f>
        <v>0</v>
      </c>
      <c r="E37" s="3">
        <f>VLOOKUP(C37,[1]Dossardage!$B$4:$G$203,3,FALSE)</f>
        <v>0</v>
      </c>
      <c r="F37" s="3">
        <f>VLOOKUP(C37,[1]Dossardage!$B$4:$G$203,4,FALSE)</f>
        <v>0</v>
      </c>
      <c r="G37" s="3">
        <f>VLOOKUP(C37,[1]Dossardage!$B$4:$G$203,5,FALSE)</f>
        <v>0</v>
      </c>
      <c r="H37" s="14"/>
      <c r="I37" s="10" t="str">
        <f>IFERROR(VLOOKUP(H37,$M$7:$N$56,2,TRUE),"0")</f>
        <v>0</v>
      </c>
      <c r="M37" s="14">
        <v>9.7200000000000006</v>
      </c>
      <c r="N37" s="1">
        <f>N36+1</f>
        <v>31</v>
      </c>
    </row>
    <row r="38" spans="2:14" x14ac:dyDescent="0.25">
      <c r="B38" s="12">
        <f>IFERROR(RANK(H38,$H$7:$H$206,0),"")</f>
        <v>38</v>
      </c>
      <c r="C38" s="5">
        <v>232</v>
      </c>
      <c r="D38" s="3" t="str">
        <f>VLOOKUP(C38,[1]Dossardage!$B$4:$G$203,2,FALSE)</f>
        <v>DARET-ALEXANDRE</v>
      </c>
      <c r="E38" s="3" t="str">
        <f>VLOOKUP(C38,[1]Dossardage!$B$4:$G$203,3,FALSE)</f>
        <v>Zacharie</v>
      </c>
      <c r="F38" s="3" t="str">
        <f>VLOOKUP(C38,[1]Dossardage!$B$4:$G$203,4,FALSE)</f>
        <v>BG</v>
      </c>
      <c r="G38" s="3" t="str">
        <f>VLOOKUP(C38,[1]Dossardage!$B$4:$G$203,5,FALSE)</f>
        <v>Collège de Raucourt</v>
      </c>
      <c r="H38" s="14">
        <v>7</v>
      </c>
      <c r="I38" s="10">
        <f>IFERROR(VLOOKUP(H38,$M$7:$N$56,2,TRUE),"0")</f>
        <v>12</v>
      </c>
      <c r="M38" s="14">
        <v>9.86</v>
      </c>
      <c r="N38" s="1">
        <f>N37+1</f>
        <v>32</v>
      </c>
    </row>
    <row r="39" spans="2:14" x14ac:dyDescent="0.25">
      <c r="B39" s="12" t="str">
        <f>IFERROR(RANK(H39,$H$7:$H$206,0),"")</f>
        <v/>
      </c>
      <c r="C39" s="5">
        <v>233</v>
      </c>
      <c r="D39" s="3" t="str">
        <f>VLOOKUP(C39,[1]Dossardage!$B$4:$G$203,2,FALSE)</f>
        <v>ESTABES</v>
      </c>
      <c r="E39" s="3" t="str">
        <f>VLOOKUP(C39,[1]Dossardage!$B$4:$G$203,3,FALSE)</f>
        <v>Keziah</v>
      </c>
      <c r="F39" s="3" t="str">
        <f>VLOOKUP(C39,[1]Dossardage!$B$4:$G$203,4,FALSE)</f>
        <v>BG</v>
      </c>
      <c r="G39" s="3" t="str">
        <f>VLOOKUP(C39,[1]Dossardage!$B$4:$G$203,5,FALSE)</f>
        <v>Collège de Raucourt</v>
      </c>
      <c r="H39" s="14"/>
      <c r="I39" s="10" t="str">
        <f>IFERROR(VLOOKUP(H39,$M$7:$N$56,2,TRUE),"0")</f>
        <v>0</v>
      </c>
      <c r="M39" s="14">
        <v>10</v>
      </c>
      <c r="N39" s="1">
        <f>N38+1</f>
        <v>33</v>
      </c>
    </row>
    <row r="40" spans="2:14" x14ac:dyDescent="0.25">
      <c r="B40" s="12">
        <f>IFERROR(RANK(H40,$H$7:$H$206,0),"")</f>
        <v>63</v>
      </c>
      <c r="C40" s="5">
        <v>234</v>
      </c>
      <c r="D40" s="3" t="str">
        <f>VLOOKUP(C40,[1]Dossardage!$B$4:$G$203,2,FALSE)</f>
        <v>GOBE</v>
      </c>
      <c r="E40" s="3" t="str">
        <f>VLOOKUP(C40,[1]Dossardage!$B$4:$G$203,3,FALSE)</f>
        <v>Louis</v>
      </c>
      <c r="F40" s="3" t="str">
        <f>VLOOKUP(C40,[1]Dossardage!$B$4:$G$203,4,FALSE)</f>
        <v>BG</v>
      </c>
      <c r="G40" s="3" t="str">
        <f>VLOOKUP(C40,[1]Dossardage!$B$4:$G$203,5,FALSE)</f>
        <v>Collège de Raucourt</v>
      </c>
      <c r="H40" s="14">
        <v>6.65</v>
      </c>
      <c r="I40" s="10">
        <f>IFERROR(VLOOKUP(H40,$M$7:$N$56,2,TRUE),"0")</f>
        <v>10</v>
      </c>
      <c r="M40" s="14">
        <v>10.14</v>
      </c>
      <c r="N40" s="1">
        <f>N39+1</f>
        <v>34</v>
      </c>
    </row>
    <row r="41" spans="2:14" x14ac:dyDescent="0.25">
      <c r="B41" s="12">
        <f>IFERROR(RANK(H41,$H$7:$H$206,0),"")</f>
        <v>144</v>
      </c>
      <c r="C41" s="5">
        <v>235</v>
      </c>
      <c r="D41" s="3" t="str">
        <f>VLOOKUP(C41,[1]Dossardage!$B$4:$G$203,2,FALSE)</f>
        <v>LEGRAND--LAMBERT</v>
      </c>
      <c r="E41" s="3" t="str">
        <f>VLOOKUP(C41,[1]Dossardage!$B$4:$G$203,3,FALSE)</f>
        <v>Maxence</v>
      </c>
      <c r="F41" s="3" t="str">
        <f>VLOOKUP(C41,[1]Dossardage!$B$4:$G$203,4,FALSE)</f>
        <v>BG</v>
      </c>
      <c r="G41" s="3" t="str">
        <f>VLOOKUP(C41,[1]Dossardage!$B$4:$G$203,5,FALSE)</f>
        <v>Collège de Raucourt</v>
      </c>
      <c r="H41" s="14">
        <v>5.0999999999999996</v>
      </c>
      <c r="I41" s="10">
        <f>IFERROR(VLOOKUP(H41,$M$7:$N$56,2,TRUE),"0")</f>
        <v>1</v>
      </c>
      <c r="M41" s="14">
        <v>10.28</v>
      </c>
      <c r="N41" s="1">
        <f>N40+1</f>
        <v>35</v>
      </c>
    </row>
    <row r="42" spans="2:14" x14ac:dyDescent="0.25">
      <c r="B42" s="12">
        <f>IFERROR(RANK(H42,$H$7:$H$206,0),"")</f>
        <v>111</v>
      </c>
      <c r="C42" s="5">
        <v>236</v>
      </c>
      <c r="D42" s="3" t="str">
        <f>VLOOKUP(C42,[1]Dossardage!$B$4:$G$203,2,FALSE)</f>
        <v>MARTIN</v>
      </c>
      <c r="E42" s="3" t="str">
        <f>VLOOKUP(C42,[1]Dossardage!$B$4:$G$203,3,FALSE)</f>
        <v>Mathis</v>
      </c>
      <c r="F42" s="3" t="str">
        <f>VLOOKUP(C42,[1]Dossardage!$B$4:$G$203,4,FALSE)</f>
        <v>BG</v>
      </c>
      <c r="G42" s="3" t="str">
        <f>VLOOKUP(C42,[1]Dossardage!$B$4:$G$203,5,FALSE)</f>
        <v>Collège de Raucourt</v>
      </c>
      <c r="H42" s="14">
        <v>6.05</v>
      </c>
      <c r="I42" s="10">
        <f>IFERROR(VLOOKUP(H42,$M$7:$N$56,2,TRUE),"0")</f>
        <v>6</v>
      </c>
      <c r="M42" s="14">
        <v>10.41</v>
      </c>
      <c r="N42" s="1">
        <f>N41+1</f>
        <v>36</v>
      </c>
    </row>
    <row r="43" spans="2:14" x14ac:dyDescent="0.25">
      <c r="B43" s="12">
        <f>IFERROR(RANK(H43,$H$7:$H$206,0),"")</f>
        <v>92</v>
      </c>
      <c r="C43" s="5">
        <v>237</v>
      </c>
      <c r="D43" s="3" t="str">
        <f>VLOOKUP(C43,[1]Dossardage!$B$4:$G$203,2,FALSE)</f>
        <v>VAGENENDE</v>
      </c>
      <c r="E43" s="3" t="str">
        <f>VLOOKUP(C43,[1]Dossardage!$B$4:$G$203,3,FALSE)</f>
        <v>Enzo</v>
      </c>
      <c r="F43" s="3" t="str">
        <f>VLOOKUP(C43,[1]Dossardage!$B$4:$G$203,4,FALSE)</f>
        <v>BG</v>
      </c>
      <c r="G43" s="3" t="str">
        <f>VLOOKUP(C43,[1]Dossardage!$B$4:$G$203,5,FALSE)</f>
        <v>Collège de Raucourt</v>
      </c>
      <c r="H43" s="14">
        <v>6.25</v>
      </c>
      <c r="I43" s="10">
        <f>IFERROR(VLOOKUP(H43,$M$7:$N$56,2,TRUE),"0")</f>
        <v>7</v>
      </c>
      <c r="M43" s="14">
        <v>10.55</v>
      </c>
      <c r="N43" s="1">
        <f>N42+1</f>
        <v>37</v>
      </c>
    </row>
    <row r="44" spans="2:14" x14ac:dyDescent="0.25">
      <c r="B44" s="12">
        <f>IFERROR(RANK(H44,$H$7:$H$206,0),"")</f>
        <v>11</v>
      </c>
      <c r="C44" s="5">
        <v>238</v>
      </c>
      <c r="D44" s="3" t="str">
        <f>VLOOKUP(C44,[1]Dossardage!$B$4:$G$203,2,FALSE)</f>
        <v>DIEUDONNE</v>
      </c>
      <c r="E44" s="3" t="str">
        <f>VLOOKUP(C44,[1]Dossardage!$B$4:$G$203,3,FALSE)</f>
        <v>NOE</v>
      </c>
      <c r="F44" s="3" t="str">
        <f>VLOOKUP(C44,[1]Dossardage!$B$4:$G$203,4,FALSE)</f>
        <v>BG</v>
      </c>
      <c r="G44" s="3" t="str">
        <f>VLOOKUP(C44,[1]Dossardage!$B$4:$G$203,5,FALSE)</f>
        <v>Collège de Raucourt</v>
      </c>
      <c r="H44" s="14">
        <v>7.85</v>
      </c>
      <c r="I44" s="10">
        <f>IFERROR(VLOOKUP(H44,$M$7:$N$56,2,TRUE),"0")</f>
        <v>17</v>
      </c>
      <c r="M44" s="14">
        <v>10.69</v>
      </c>
      <c r="N44" s="1">
        <f>N43+1</f>
        <v>38</v>
      </c>
    </row>
    <row r="45" spans="2:14" x14ac:dyDescent="0.25">
      <c r="B45" s="12">
        <f>IFERROR(RANK(H45,$H$7:$H$206,0),"")</f>
        <v>132</v>
      </c>
      <c r="C45" s="5">
        <v>239</v>
      </c>
      <c r="D45" s="3" t="str">
        <f>VLOOKUP(C45,[1]Dossardage!$B$4:$G$203,2,FALSE)</f>
        <v>HUART</v>
      </c>
      <c r="E45" s="3" t="str">
        <f>VLOOKUP(C45,[1]Dossardage!$B$4:$G$203,3,FALSE)</f>
        <v>MATTHIS</v>
      </c>
      <c r="F45" s="3" t="str">
        <f>VLOOKUP(C45,[1]Dossardage!$B$4:$G$203,4,FALSE)</f>
        <v>BG</v>
      </c>
      <c r="G45" s="3" t="str">
        <f>VLOOKUP(C45,[1]Dossardage!$B$4:$G$203,5,FALSE)</f>
        <v>Collège de Raucourt</v>
      </c>
      <c r="H45" s="14">
        <v>5.6</v>
      </c>
      <c r="I45" s="10">
        <f>IFERROR(VLOOKUP(H45,$M$7:$N$56,2,TRUE),"0")</f>
        <v>3</v>
      </c>
      <c r="M45" s="14">
        <v>10.83</v>
      </c>
      <c r="N45" s="1">
        <f>N44+1</f>
        <v>39</v>
      </c>
    </row>
    <row r="46" spans="2:14" x14ac:dyDescent="0.25">
      <c r="B46" s="12">
        <f>IFERROR(RANK(H46,$H$7:$H$206,0),"")</f>
        <v>56</v>
      </c>
      <c r="C46" s="5">
        <v>240</v>
      </c>
      <c r="D46" s="3" t="str">
        <f>VLOOKUP(C46,[1]Dossardage!$B$4:$G$203,2,FALSE)</f>
        <v>LEFEBVRE-CORNIBÉ</v>
      </c>
      <c r="E46" s="3" t="str">
        <f>VLOOKUP(C46,[1]Dossardage!$B$4:$G$203,3,FALSE)</f>
        <v>Maël</v>
      </c>
      <c r="F46" s="3" t="str">
        <f>VLOOKUP(C46,[1]Dossardage!$B$4:$G$203,4,FALSE)</f>
        <v>BG</v>
      </c>
      <c r="G46" s="3" t="str">
        <f>VLOOKUP(C46,[1]Dossardage!$B$4:$G$203,5,FALSE)</f>
        <v>Collège de Raucourt</v>
      </c>
      <c r="H46" s="14">
        <v>6.75</v>
      </c>
      <c r="I46" s="10">
        <f>IFERROR(VLOOKUP(H46,$M$7:$N$56,2,TRUE),"0")</f>
        <v>10</v>
      </c>
      <c r="M46" s="14">
        <v>10.97</v>
      </c>
      <c r="N46" s="1">
        <f>N45+1</f>
        <v>40</v>
      </c>
    </row>
    <row r="47" spans="2:14" x14ac:dyDescent="0.25">
      <c r="B47" s="12">
        <f>IFERROR(RANK(H47,$H$7:$H$206,0),"")</f>
        <v>70</v>
      </c>
      <c r="C47" s="5">
        <v>241</v>
      </c>
      <c r="D47" s="3" t="str">
        <f>VLOOKUP(C47,[1]Dossardage!$B$4:$G$203,2,FALSE)</f>
        <v>MICHEL</v>
      </c>
      <c r="E47" s="3" t="str">
        <f>VLOOKUP(C47,[1]Dossardage!$B$4:$G$203,3,FALSE)</f>
        <v>MAXENCE</v>
      </c>
      <c r="F47" s="3" t="str">
        <f>VLOOKUP(C47,[1]Dossardage!$B$4:$G$203,4,FALSE)</f>
        <v>BG</v>
      </c>
      <c r="G47" s="3" t="str">
        <f>VLOOKUP(C47,[1]Dossardage!$B$4:$G$203,5,FALSE)</f>
        <v>Collège de Raucourt</v>
      </c>
      <c r="H47" s="14">
        <v>6.5</v>
      </c>
      <c r="I47" s="10">
        <f>IFERROR(VLOOKUP(H47,$M$7:$N$56,2,TRUE),"0")</f>
        <v>9</v>
      </c>
      <c r="M47" s="14">
        <v>11.11</v>
      </c>
      <c r="N47" s="1">
        <f>N46+1</f>
        <v>41</v>
      </c>
    </row>
    <row r="48" spans="2:14" x14ac:dyDescent="0.25">
      <c r="B48" s="12">
        <f>IFERROR(RANK(H48,$H$7:$H$206,0),"")</f>
        <v>111</v>
      </c>
      <c r="C48" s="5">
        <v>242</v>
      </c>
      <c r="D48" s="3" t="str">
        <f>VLOOKUP(C48,[1]Dossardage!$B$4:$G$203,2,FALSE)</f>
        <v>PERCHERON</v>
      </c>
      <c r="E48" s="3" t="str">
        <f>VLOOKUP(C48,[1]Dossardage!$B$4:$G$203,3,FALSE)</f>
        <v>Alexis</v>
      </c>
      <c r="F48" s="3" t="str">
        <f>VLOOKUP(C48,[1]Dossardage!$B$4:$G$203,4,FALSE)</f>
        <v>BG</v>
      </c>
      <c r="G48" s="3" t="str">
        <f>VLOOKUP(C48,[1]Dossardage!$B$4:$G$203,5,FALSE)</f>
        <v>Collège de Raucourt</v>
      </c>
      <c r="H48" s="14">
        <v>6.05</v>
      </c>
      <c r="I48" s="10">
        <f>IFERROR(VLOOKUP(H48,$M$7:$N$56,2,TRUE),"0")</f>
        <v>6</v>
      </c>
      <c r="M48" s="14">
        <v>11.24</v>
      </c>
      <c r="N48" s="1">
        <f>N47+1</f>
        <v>42</v>
      </c>
    </row>
    <row r="49" spans="2:14" x14ac:dyDescent="0.25">
      <c r="B49" s="12">
        <f>IFERROR(RANK(H49,$H$7:$H$206,0),"")</f>
        <v>70</v>
      </c>
      <c r="C49" s="5">
        <v>243</v>
      </c>
      <c r="D49" s="3" t="str">
        <f>VLOOKUP(C49,[1]Dossardage!$B$4:$G$203,2,FALSE)</f>
        <v>POTERLOT</v>
      </c>
      <c r="E49" s="3" t="str">
        <f>VLOOKUP(C49,[1]Dossardage!$B$4:$G$203,3,FALSE)</f>
        <v>Thibault</v>
      </c>
      <c r="F49" s="3" t="str">
        <f>VLOOKUP(C49,[1]Dossardage!$B$4:$G$203,4,FALSE)</f>
        <v>BG</v>
      </c>
      <c r="G49" s="3" t="str">
        <f>VLOOKUP(C49,[1]Dossardage!$B$4:$G$203,5,FALSE)</f>
        <v>Collège de Raucourt</v>
      </c>
      <c r="H49" s="14">
        <v>6.5</v>
      </c>
      <c r="I49" s="10">
        <f>IFERROR(VLOOKUP(H49,$M$7:$N$56,2,TRUE),"0")</f>
        <v>9</v>
      </c>
      <c r="M49" s="14">
        <v>11.38</v>
      </c>
      <c r="N49" s="1">
        <f>N48+1</f>
        <v>43</v>
      </c>
    </row>
    <row r="50" spans="2:14" x14ac:dyDescent="0.25">
      <c r="B50" s="12">
        <f>IFERROR(RANK(H50,$H$7:$H$206,0),"")</f>
        <v>140</v>
      </c>
      <c r="C50" s="5">
        <v>244</v>
      </c>
      <c r="D50" s="3" t="str">
        <f>VLOOKUP(C50,[1]Dossardage!$B$4:$G$203,2,FALSE)</f>
        <v>PERCHERON</v>
      </c>
      <c r="E50" s="3" t="str">
        <f>VLOOKUP(C50,[1]Dossardage!$B$4:$G$203,3,FALSE)</f>
        <v>MARCEAU</v>
      </c>
      <c r="F50" s="3" t="str">
        <f>VLOOKUP(C50,[1]Dossardage!$B$4:$G$203,4,FALSE)</f>
        <v>BG</v>
      </c>
      <c r="G50" s="3" t="str">
        <f>VLOOKUP(C50,[1]Dossardage!$B$4:$G$203,5,FALSE)</f>
        <v>Collège de Raucourt</v>
      </c>
      <c r="H50" s="14">
        <v>5.3</v>
      </c>
      <c r="I50" s="10">
        <f>IFERROR(VLOOKUP(H50,$M$7:$N$56,2,TRUE),"0")</f>
        <v>1</v>
      </c>
      <c r="M50" s="14">
        <v>11.52</v>
      </c>
      <c r="N50" s="1">
        <f>N49+1</f>
        <v>44</v>
      </c>
    </row>
    <row r="51" spans="2:14" x14ac:dyDescent="0.25">
      <c r="B51" s="12">
        <f>IFERROR(RANK(H51,$H$7:$H$206,0),"")</f>
        <v>92</v>
      </c>
      <c r="C51" s="5">
        <v>245</v>
      </c>
      <c r="D51" s="3" t="str">
        <f>VLOOKUP(C51,[1]Dossardage!$B$4:$G$203,2,FALSE)</f>
        <v>FRANCE</v>
      </c>
      <c r="E51" s="3" t="str">
        <f>VLOOKUP(C51,[1]Dossardage!$B$4:$G$203,3,FALSE)</f>
        <v>Maxime</v>
      </c>
      <c r="F51" s="3" t="str">
        <f>VLOOKUP(C51,[1]Dossardage!$B$4:$G$203,4,FALSE)</f>
        <v>BG</v>
      </c>
      <c r="G51" s="3" t="str">
        <f>VLOOKUP(C51,[1]Dossardage!$B$4:$G$203,5,FALSE)</f>
        <v>Collège de Raucourt</v>
      </c>
      <c r="H51" s="14">
        <v>6.25</v>
      </c>
      <c r="I51" s="10">
        <f>IFERROR(VLOOKUP(H51,$M$7:$N$56,2,TRUE),"0")</f>
        <v>7</v>
      </c>
      <c r="M51" s="14">
        <v>11.66</v>
      </c>
      <c r="N51" s="1">
        <f>N50+1</f>
        <v>45</v>
      </c>
    </row>
    <row r="52" spans="2:14" x14ac:dyDescent="0.25">
      <c r="B52" s="12" t="str">
        <f>IFERROR(RANK(H52,$H$7:$H$206,0),"")</f>
        <v/>
      </c>
      <c r="C52" s="5">
        <v>246</v>
      </c>
      <c r="D52" s="3">
        <f>VLOOKUP(C52,[1]Dossardage!$B$4:$G$203,2,FALSE)</f>
        <v>0</v>
      </c>
      <c r="E52" s="3">
        <f>VLOOKUP(C52,[1]Dossardage!$B$4:$G$203,3,FALSE)</f>
        <v>0</v>
      </c>
      <c r="F52" s="3">
        <f>VLOOKUP(C52,[1]Dossardage!$B$4:$G$203,4,FALSE)</f>
        <v>0</v>
      </c>
      <c r="G52" s="3">
        <f>VLOOKUP(C52,[1]Dossardage!$B$4:$G$203,5,FALSE)</f>
        <v>0</v>
      </c>
      <c r="H52" s="11"/>
      <c r="I52" s="10" t="str">
        <f>IFERROR(VLOOKUP(H52,$M$7:$N$56,2,TRUE),"0")</f>
        <v>0</v>
      </c>
      <c r="M52" s="11">
        <v>12.07</v>
      </c>
      <c r="N52" s="13">
        <v>46</v>
      </c>
    </row>
    <row r="53" spans="2:14" x14ac:dyDescent="0.25">
      <c r="B53" s="12" t="str">
        <f>IFERROR(RANK(H53,$H$7:$H$206,0),"")</f>
        <v/>
      </c>
      <c r="C53" s="5">
        <v>247</v>
      </c>
      <c r="D53" s="3">
        <f>VLOOKUP(C53,[1]Dossardage!$B$4:$G$203,2,FALSE)</f>
        <v>0</v>
      </c>
      <c r="E53" s="3">
        <f>VLOOKUP(C53,[1]Dossardage!$B$4:$G$203,3,FALSE)</f>
        <v>0</v>
      </c>
      <c r="F53" s="3">
        <f>VLOOKUP(C53,[1]Dossardage!$B$4:$G$203,4,FALSE)</f>
        <v>0</v>
      </c>
      <c r="G53" s="3">
        <f>VLOOKUP(C53,[1]Dossardage!$B$4:$G$203,5,FALSE)</f>
        <v>0</v>
      </c>
      <c r="H53" s="11"/>
      <c r="I53" s="10" t="str">
        <f>IFERROR(VLOOKUP(H53,$M$7:$N$56,2,TRUE),"0")</f>
        <v>0</v>
      </c>
      <c r="M53" s="11">
        <v>12.48</v>
      </c>
      <c r="N53" s="13">
        <v>47</v>
      </c>
    </row>
    <row r="54" spans="2:14" x14ac:dyDescent="0.25">
      <c r="B54" s="12" t="str">
        <f>IFERROR(RANK(H54,$H$7:$H$206,0),"")</f>
        <v/>
      </c>
      <c r="C54" s="5">
        <v>248</v>
      </c>
      <c r="D54" s="3" t="str">
        <f>VLOOKUP(C54,[1]Dossardage!$B$4:$G$203,2,FALSE)</f>
        <v>RICHARD-MAUPILLIER</v>
      </c>
      <c r="E54" s="3" t="str">
        <f>VLOOKUP(C54,[1]Dossardage!$B$4:$G$203,3,FALSE)</f>
        <v>Tristan</v>
      </c>
      <c r="F54" s="3" t="str">
        <f>VLOOKUP(C54,[1]Dossardage!$B$4:$G$203,4,FALSE)</f>
        <v>BG</v>
      </c>
      <c r="G54" s="3" t="str">
        <f>VLOOKUP(C54,[1]Dossardage!$B$4:$G$203,5,FALSE)</f>
        <v>Collège de Raucourt</v>
      </c>
      <c r="H54" s="11"/>
      <c r="I54" s="10" t="str">
        <f>IFERROR(VLOOKUP(H54,$M$7:$N$56,2,TRUE),"0")</f>
        <v>0</v>
      </c>
      <c r="M54" s="11">
        <v>12.89</v>
      </c>
      <c r="N54" s="13">
        <v>48</v>
      </c>
    </row>
    <row r="55" spans="2:14" x14ac:dyDescent="0.25">
      <c r="B55" s="12">
        <f>IFERROR(RANK(H55,$H$7:$H$206,0),"")</f>
        <v>2</v>
      </c>
      <c r="C55" s="5">
        <v>249</v>
      </c>
      <c r="D55" s="3" t="str">
        <f>VLOOKUP(C55,[1]Dossardage!$B$4:$G$203,2,FALSE)</f>
        <v>PINTEAUX</v>
      </c>
      <c r="E55" s="3" t="str">
        <f>VLOOKUP(C55,[1]Dossardage!$B$4:$G$203,3,FALSE)</f>
        <v>SACHA</v>
      </c>
      <c r="F55" s="3" t="str">
        <f>VLOOKUP(C55,[1]Dossardage!$B$4:$G$203,4,FALSE)</f>
        <v>BG</v>
      </c>
      <c r="G55" s="3" t="str">
        <f>VLOOKUP(C55,[1]Dossardage!$B$4:$G$203,5,FALSE)</f>
        <v>Collège du Blanc Marais</v>
      </c>
      <c r="H55" s="11">
        <v>8.8000000000000007</v>
      </c>
      <c r="I55" s="10">
        <f>IFERROR(VLOOKUP(H55,$M$7:$N$56,2,TRUE),"0")</f>
        <v>24</v>
      </c>
      <c r="M55" s="11">
        <v>13.3</v>
      </c>
      <c r="N55" s="13">
        <v>49</v>
      </c>
    </row>
    <row r="56" spans="2:14" x14ac:dyDescent="0.25">
      <c r="B56" s="12">
        <f>IFERROR(RANK(H56,$H$7:$H$206,0),"")</f>
        <v>88</v>
      </c>
      <c r="C56" s="5">
        <v>250</v>
      </c>
      <c r="D56" s="3" t="str">
        <f>VLOOKUP(C56,[1]Dossardage!$B$4:$G$203,2,FALSE)</f>
        <v>METZ</v>
      </c>
      <c r="E56" s="3" t="str">
        <f>VLOOKUP(C56,[1]Dossardage!$B$4:$G$203,3,FALSE)</f>
        <v>CLEMENT</v>
      </c>
      <c r="F56" s="3" t="str">
        <f>VLOOKUP(C56,[1]Dossardage!$B$4:$G$203,4,FALSE)</f>
        <v>BG</v>
      </c>
      <c r="G56" s="3" t="str">
        <f>VLOOKUP(C56,[1]Dossardage!$B$4:$G$203,5,FALSE)</f>
        <v>Collège du Blanc Marais</v>
      </c>
      <c r="H56" s="11">
        <v>6.3</v>
      </c>
      <c r="I56" s="10">
        <f>IFERROR(VLOOKUP(H56,$M$7:$N$56,2,TRUE),"0")</f>
        <v>7</v>
      </c>
      <c r="M56" s="11">
        <v>13.72</v>
      </c>
      <c r="N56" s="13">
        <v>50</v>
      </c>
    </row>
    <row r="57" spans="2:14" x14ac:dyDescent="0.25">
      <c r="B57" s="12">
        <f>IFERROR(RANK(H57,$H$7:$H$206,0),"")</f>
        <v>38</v>
      </c>
      <c r="C57" s="5">
        <v>251</v>
      </c>
      <c r="D57" s="3" t="str">
        <f>VLOOKUP(C57,[1]Dossardage!$B$4:$G$203,2,FALSE)</f>
        <v>PINTEAUX</v>
      </c>
      <c r="E57" s="3" t="str">
        <f>VLOOKUP(C57,[1]Dossardage!$B$4:$G$203,3,FALSE)</f>
        <v>LEON</v>
      </c>
      <c r="F57" s="3" t="str">
        <f>VLOOKUP(C57,[1]Dossardage!$B$4:$G$203,4,FALSE)</f>
        <v>BG</v>
      </c>
      <c r="G57" s="3" t="str">
        <f>VLOOKUP(C57,[1]Dossardage!$B$4:$G$203,5,FALSE)</f>
        <v>Collège du Blanc Marais</v>
      </c>
      <c r="H57" s="11">
        <v>7</v>
      </c>
      <c r="I57" s="10">
        <f>IFERROR(VLOOKUP(H57,$M$7:$N$56,2,TRUE),"0")</f>
        <v>12</v>
      </c>
    </row>
    <row r="58" spans="2:14" x14ac:dyDescent="0.25">
      <c r="B58" s="12">
        <f>IFERROR(RANK(H58,$H$7:$H$206,0),"")</f>
        <v>50</v>
      </c>
      <c r="C58" s="5">
        <v>252</v>
      </c>
      <c r="D58" s="3" t="str">
        <f>VLOOKUP(C58,[1]Dossardage!$B$4:$G$203,2,FALSE)</f>
        <v>VIGIER</v>
      </c>
      <c r="E58" s="3" t="str">
        <f>VLOOKUP(C58,[1]Dossardage!$B$4:$G$203,3,FALSE)</f>
        <v>REMI</v>
      </c>
      <c r="F58" s="3" t="str">
        <f>VLOOKUP(C58,[1]Dossardage!$B$4:$G$203,4,FALSE)</f>
        <v>BG</v>
      </c>
      <c r="G58" s="3" t="str">
        <f>VLOOKUP(C58,[1]Dossardage!$B$4:$G$203,5,FALSE)</f>
        <v>Collège du Blanc Marais</v>
      </c>
      <c r="H58" s="11">
        <v>6.8</v>
      </c>
      <c r="I58" s="10">
        <f>IFERROR(VLOOKUP(H58,$M$7:$N$56,2,TRUE),"0")</f>
        <v>11</v>
      </c>
    </row>
    <row r="59" spans="2:14" x14ac:dyDescent="0.25">
      <c r="B59" s="12">
        <f>IFERROR(RANK(H59,$H$7:$H$206,0),"")</f>
        <v>17</v>
      </c>
      <c r="C59" s="5">
        <v>253</v>
      </c>
      <c r="D59" s="3" t="str">
        <f>VLOOKUP(C59,[1]Dossardage!$B$4:$G$203,2,FALSE)</f>
        <v>MAURICE</v>
      </c>
      <c r="E59" s="3" t="str">
        <f>VLOOKUP(C59,[1]Dossardage!$B$4:$G$203,3,FALSE)</f>
        <v>MARIUS</v>
      </c>
      <c r="F59" s="3" t="str">
        <f>VLOOKUP(C59,[1]Dossardage!$B$4:$G$203,4,FALSE)</f>
        <v>BG</v>
      </c>
      <c r="G59" s="3" t="str">
        <f>VLOOKUP(C59,[1]Dossardage!$B$4:$G$203,5,FALSE)</f>
        <v>Collège du Blanc Marais</v>
      </c>
      <c r="H59" s="11">
        <v>7.4</v>
      </c>
      <c r="I59" s="10">
        <f>IFERROR(VLOOKUP(H59,$M$7:$N$56,2,TRUE),"0")</f>
        <v>14</v>
      </c>
    </row>
    <row r="60" spans="2:14" x14ac:dyDescent="0.25">
      <c r="B60" s="12">
        <f>IFERROR(RANK(H60,$H$7:$H$206,0),"")</f>
        <v>135</v>
      </c>
      <c r="C60" s="5">
        <v>254</v>
      </c>
      <c r="D60" s="3" t="str">
        <f>VLOOKUP(C60,[1]Dossardage!$B$4:$G$203,2,FALSE)</f>
        <v>ENGEL</v>
      </c>
      <c r="E60" s="3" t="str">
        <f>VLOOKUP(C60,[1]Dossardage!$B$4:$G$203,3,FALSE)</f>
        <v>MAXENCE</v>
      </c>
      <c r="F60" s="3" t="str">
        <f>VLOOKUP(C60,[1]Dossardage!$B$4:$G$203,4,FALSE)</f>
        <v>BG</v>
      </c>
      <c r="G60" s="3" t="str">
        <f>VLOOKUP(C60,[1]Dossardage!$B$4:$G$203,5,FALSE)</f>
        <v>Collège du Blanc Marais</v>
      </c>
      <c r="H60" s="11">
        <v>5.5</v>
      </c>
      <c r="I60" s="10">
        <f>IFERROR(VLOOKUP(H60,$M$7:$N$56,2,TRUE),"0")</f>
        <v>2</v>
      </c>
    </row>
    <row r="61" spans="2:14" x14ac:dyDescent="0.25">
      <c r="B61" s="12" t="str">
        <f>IFERROR(RANK(H61,$H$7:$H$206,0),"")</f>
        <v/>
      </c>
      <c r="C61" s="5">
        <v>255</v>
      </c>
      <c r="D61" s="3">
        <f>VLOOKUP(C61,[1]Dossardage!$B$4:$G$203,2,FALSE)</f>
        <v>0</v>
      </c>
      <c r="E61" s="3">
        <f>VLOOKUP(C61,[1]Dossardage!$B$4:$G$203,3,FALSE)</f>
        <v>0</v>
      </c>
      <c r="F61" s="3">
        <f>VLOOKUP(C61,[1]Dossardage!$B$4:$G$203,4,FALSE)</f>
        <v>0</v>
      </c>
      <c r="G61" s="3">
        <f>VLOOKUP(C61,[1]Dossardage!$B$4:$G$203,5,FALSE)</f>
        <v>0</v>
      </c>
      <c r="H61" s="11"/>
      <c r="I61" s="10" t="str">
        <f>IFERROR(VLOOKUP(H61,$M$7:$N$56,2,TRUE),"0")</f>
        <v>0</v>
      </c>
    </row>
    <row r="62" spans="2:14" x14ac:dyDescent="0.25">
      <c r="B62" s="12">
        <f>IFERROR(RANK(H62,$H$7:$H$206,0),"")</f>
        <v>30</v>
      </c>
      <c r="C62" s="5">
        <v>256</v>
      </c>
      <c r="D62" s="3" t="str">
        <f>VLOOKUP(C62,[1]Dossardage!$B$4:$G$203,2,FALSE)</f>
        <v>DE ARAUJO</v>
      </c>
      <c r="E62" s="3" t="str">
        <f>VLOOKUP(C62,[1]Dossardage!$B$4:$G$203,3,FALSE)</f>
        <v>MARCO</v>
      </c>
      <c r="F62" s="3" t="str">
        <f>VLOOKUP(C62,[1]Dossardage!$B$4:$G$203,4,FALSE)</f>
        <v>BG</v>
      </c>
      <c r="G62" s="3" t="str">
        <f>VLOOKUP(C62,[1]Dossardage!$B$4:$G$203,5,FALSE)</f>
        <v>Collège du Val de Meuse</v>
      </c>
      <c r="H62" s="11">
        <v>7.1</v>
      </c>
      <c r="I62" s="10">
        <f>IFERROR(VLOOKUP(H62,$M$7:$N$56,2,TRUE),"0")</f>
        <v>13</v>
      </c>
    </row>
    <row r="63" spans="2:14" x14ac:dyDescent="0.25">
      <c r="B63" s="12">
        <f>IFERROR(RANK(H63,$H$7:$H$206,0),"")</f>
        <v>111</v>
      </c>
      <c r="C63" s="5">
        <v>257</v>
      </c>
      <c r="D63" s="3" t="str">
        <f>VLOOKUP(C63,[1]Dossardage!$B$4:$G$203,2,FALSE)</f>
        <v>LAURENCIG</v>
      </c>
      <c r="E63" s="3" t="str">
        <f>VLOOKUP(C63,[1]Dossardage!$B$4:$G$203,3,FALSE)</f>
        <v>Noam</v>
      </c>
      <c r="F63" s="3" t="str">
        <f>VLOOKUP(C63,[1]Dossardage!$B$4:$G$203,4,FALSE)</f>
        <v>BG</v>
      </c>
      <c r="G63" s="3" t="str">
        <f>VLOOKUP(C63,[1]Dossardage!$B$4:$G$203,5,FALSE)</f>
        <v>Collège du Val de Meuse</v>
      </c>
      <c r="H63" s="11">
        <v>6.05</v>
      </c>
      <c r="I63" s="10">
        <f>IFERROR(VLOOKUP(H63,$M$7:$N$56,2,TRUE),"0")</f>
        <v>6</v>
      </c>
    </row>
    <row r="64" spans="2:14" x14ac:dyDescent="0.25">
      <c r="B64" s="12">
        <f>IFERROR(RANK(H64,$H$7:$H$206,0),"")</f>
        <v>69</v>
      </c>
      <c r="C64" s="5">
        <v>258</v>
      </c>
      <c r="D64" s="3" t="str">
        <f>VLOOKUP(C64,[1]Dossardage!$B$4:$G$203,2,FALSE)</f>
        <v>MORASSI</v>
      </c>
      <c r="E64" s="3" t="str">
        <f>VLOOKUP(C64,[1]Dossardage!$B$4:$G$203,3,FALSE)</f>
        <v>PIERRE</v>
      </c>
      <c r="F64" s="3" t="str">
        <f>VLOOKUP(C64,[1]Dossardage!$B$4:$G$203,4,FALSE)</f>
        <v>BG</v>
      </c>
      <c r="G64" s="3" t="str">
        <f>VLOOKUP(C64,[1]Dossardage!$B$4:$G$203,5,FALSE)</f>
        <v>Collège du Val de Meuse</v>
      </c>
      <c r="H64" s="11">
        <v>6.55</v>
      </c>
      <c r="I64" s="10">
        <f>IFERROR(VLOOKUP(H64,$M$7:$N$56,2,TRUE),"0")</f>
        <v>9</v>
      </c>
    </row>
    <row r="65" spans="2:9" x14ac:dyDescent="0.25">
      <c r="B65" s="12">
        <f>IFERROR(RANK(H65,$H$7:$H$206,0),"")</f>
        <v>63</v>
      </c>
      <c r="C65" s="5">
        <v>259</v>
      </c>
      <c r="D65" s="3" t="str">
        <f>VLOOKUP(C65,[1]Dossardage!$B$4:$G$203,2,FALSE)</f>
        <v>REMY</v>
      </c>
      <c r="E65" s="3" t="str">
        <f>VLOOKUP(C65,[1]Dossardage!$B$4:$G$203,3,FALSE)</f>
        <v>Jules</v>
      </c>
      <c r="F65" s="3" t="str">
        <f>VLOOKUP(C65,[1]Dossardage!$B$4:$G$203,4,FALSE)</f>
        <v>BG</v>
      </c>
      <c r="G65" s="3" t="str">
        <f>VLOOKUP(C65,[1]Dossardage!$B$4:$G$203,5,FALSE)</f>
        <v>Collège du Val de Meuse</v>
      </c>
      <c r="H65" s="11">
        <v>6.65</v>
      </c>
      <c r="I65" s="10">
        <f>IFERROR(VLOOKUP(H65,$M$7:$N$56,2,TRUE),"0")</f>
        <v>10</v>
      </c>
    </row>
    <row r="66" spans="2:9" x14ac:dyDescent="0.25">
      <c r="B66" s="12">
        <f>IFERROR(RANK(H66,$H$7:$H$206,0),"")</f>
        <v>30</v>
      </c>
      <c r="C66" s="5">
        <v>260</v>
      </c>
      <c r="D66" s="3" t="str">
        <f>VLOOKUP(C66,[1]Dossardage!$B$4:$G$203,2,FALSE)</f>
        <v>THOUE</v>
      </c>
      <c r="E66" s="3" t="str">
        <f>VLOOKUP(C66,[1]Dossardage!$B$4:$G$203,3,FALSE)</f>
        <v>Nolan</v>
      </c>
      <c r="F66" s="3" t="str">
        <f>VLOOKUP(C66,[1]Dossardage!$B$4:$G$203,4,FALSE)</f>
        <v>BG</v>
      </c>
      <c r="G66" s="3" t="str">
        <f>VLOOKUP(C66,[1]Dossardage!$B$4:$G$203,5,FALSE)</f>
        <v>Collège du Val de Meuse</v>
      </c>
      <c r="H66" s="11">
        <v>7.1</v>
      </c>
      <c r="I66" s="10">
        <f>IFERROR(VLOOKUP(H66,$M$7:$N$56,2,TRUE),"0")</f>
        <v>13</v>
      </c>
    </row>
    <row r="67" spans="2:9" x14ac:dyDescent="0.25">
      <c r="B67" s="12">
        <f>IFERROR(RANK(H67,$H$7:$H$206,0),"")</f>
        <v>50</v>
      </c>
      <c r="C67" s="5">
        <v>261</v>
      </c>
      <c r="D67" s="3" t="str">
        <f>VLOOKUP(C67,[1]Dossardage!$B$4:$G$203,2,FALSE)</f>
        <v>CORBELLARI</v>
      </c>
      <c r="E67" s="3" t="str">
        <f>VLOOKUP(C67,[1]Dossardage!$B$4:$G$203,3,FALSE)</f>
        <v>Lubin</v>
      </c>
      <c r="F67" s="3" t="str">
        <f>VLOOKUP(C67,[1]Dossardage!$B$4:$G$203,4,FALSE)</f>
        <v>BG</v>
      </c>
      <c r="G67" s="3" t="str">
        <f>VLOOKUP(C67,[1]Dossardage!$B$4:$G$203,5,FALSE)</f>
        <v>Collège Elisabeth de Nassau</v>
      </c>
      <c r="H67" s="11">
        <v>6.8</v>
      </c>
      <c r="I67" s="10">
        <f>IFERROR(VLOOKUP(H67,$M$7:$N$56,2,TRUE),"0")</f>
        <v>11</v>
      </c>
    </row>
    <row r="68" spans="2:9" x14ac:dyDescent="0.25">
      <c r="B68" s="12">
        <f>IFERROR(RANK(H68,$H$7:$H$206,0),"")</f>
        <v>57</v>
      </c>
      <c r="C68" s="5">
        <v>262</v>
      </c>
      <c r="D68" s="3" t="str">
        <f>VLOOKUP(C68,[1]Dossardage!$B$4:$G$203,2,FALSE)</f>
        <v>FOURNY</v>
      </c>
      <c r="E68" s="3" t="str">
        <f>VLOOKUP(C68,[1]Dossardage!$B$4:$G$203,3,FALSE)</f>
        <v>Gaspard</v>
      </c>
      <c r="F68" s="3" t="str">
        <f>VLOOKUP(C68,[1]Dossardage!$B$4:$G$203,4,FALSE)</f>
        <v>BG</v>
      </c>
      <c r="G68" s="3" t="str">
        <f>VLOOKUP(C68,[1]Dossardage!$B$4:$G$203,5,FALSE)</f>
        <v>Collège Elisabeth de Nassau</v>
      </c>
      <c r="H68" s="11">
        <v>6.7</v>
      </c>
      <c r="I68" s="10">
        <f>IFERROR(VLOOKUP(H68,$M$7:$N$56,2,TRUE),"0")</f>
        <v>10</v>
      </c>
    </row>
    <row r="69" spans="2:9" x14ac:dyDescent="0.25">
      <c r="B69" s="12">
        <f>IFERROR(RANK(H69,$H$7:$H$206,0),"")</f>
        <v>114</v>
      </c>
      <c r="C69" s="5">
        <v>263</v>
      </c>
      <c r="D69" s="3" t="str">
        <f>VLOOKUP(C69,[1]Dossardage!$B$4:$G$203,2,FALSE)</f>
        <v>MEZIANI</v>
      </c>
      <c r="E69" s="3" t="str">
        <f>VLOOKUP(C69,[1]Dossardage!$B$4:$G$203,3,FALSE)</f>
        <v>Driss</v>
      </c>
      <c r="F69" s="3" t="str">
        <f>VLOOKUP(C69,[1]Dossardage!$B$4:$G$203,4,FALSE)</f>
        <v>BG</v>
      </c>
      <c r="G69" s="3" t="str">
        <f>VLOOKUP(C69,[1]Dossardage!$B$4:$G$203,5,FALSE)</f>
        <v>Collège Elisabeth de Nassau</v>
      </c>
      <c r="H69" s="11">
        <v>6</v>
      </c>
      <c r="I69" s="10">
        <f>IFERROR(VLOOKUP(H69,$M$7:$N$56,2,TRUE),"0")</f>
        <v>6</v>
      </c>
    </row>
    <row r="70" spans="2:9" x14ac:dyDescent="0.25">
      <c r="B70" s="12">
        <f>IFERROR(RANK(H70,$H$7:$H$206,0),"")</f>
        <v>50</v>
      </c>
      <c r="C70" s="5">
        <v>264</v>
      </c>
      <c r="D70" s="3" t="str">
        <f>VLOOKUP(C70,[1]Dossardage!$B$4:$G$203,2,FALSE)</f>
        <v>VAN COPENOLLE</v>
      </c>
      <c r="E70" s="3" t="str">
        <f>VLOOKUP(C70,[1]Dossardage!$B$4:$G$203,3,FALSE)</f>
        <v>Jules</v>
      </c>
      <c r="F70" s="3" t="str">
        <f>VLOOKUP(C70,[1]Dossardage!$B$4:$G$203,4,FALSE)</f>
        <v>BG</v>
      </c>
      <c r="G70" s="3" t="str">
        <f>VLOOKUP(C70,[1]Dossardage!$B$4:$G$203,5,FALSE)</f>
        <v>Collège Elisabeth de Nassau</v>
      </c>
      <c r="H70" s="11">
        <v>6.8</v>
      </c>
      <c r="I70" s="10">
        <f>IFERROR(VLOOKUP(H70,$M$7:$N$56,2,TRUE),"0")</f>
        <v>11</v>
      </c>
    </row>
    <row r="71" spans="2:9" x14ac:dyDescent="0.25">
      <c r="B71" s="12">
        <f>IFERROR(RANK(H71,$H$7:$H$206,0),"")</f>
        <v>125</v>
      </c>
      <c r="C71" s="5">
        <v>265</v>
      </c>
      <c r="D71" s="3" t="str">
        <f>VLOOKUP(C71,[1]Dossardage!$B$4:$G$203,2,FALSE)</f>
        <v>RACLOT</v>
      </c>
      <c r="E71" s="3" t="str">
        <f>VLOOKUP(C71,[1]Dossardage!$B$4:$G$203,3,FALSE)</f>
        <v>Charly</v>
      </c>
      <c r="F71" s="3" t="str">
        <f>VLOOKUP(C71,[1]Dossardage!$B$4:$G$203,4,FALSE)</f>
        <v>BG</v>
      </c>
      <c r="G71" s="3" t="str">
        <f>VLOOKUP(C71,[1]Dossardage!$B$4:$G$203,5,FALSE)</f>
        <v>Collège Éva Thomé</v>
      </c>
      <c r="H71" s="11">
        <v>5.8</v>
      </c>
      <c r="I71" s="10">
        <f>IFERROR(VLOOKUP(H71,$M$7:$N$56,2,TRUE),"0")</f>
        <v>4</v>
      </c>
    </row>
    <row r="72" spans="2:9" x14ac:dyDescent="0.25">
      <c r="B72" s="12">
        <f>IFERROR(RANK(H72,$H$7:$H$206,0),"")</f>
        <v>78</v>
      </c>
      <c r="C72" s="5">
        <v>266</v>
      </c>
      <c r="D72" s="3" t="str">
        <f>VLOOKUP(C72,[1]Dossardage!$B$4:$G$203,2,FALSE)</f>
        <v>NEGRINI</v>
      </c>
      <c r="E72" s="3" t="str">
        <f>VLOOKUP(C72,[1]Dossardage!$B$4:$G$203,3,FALSE)</f>
        <v>Loucas</v>
      </c>
      <c r="F72" s="3" t="str">
        <f>VLOOKUP(C72,[1]Dossardage!$B$4:$G$203,4,FALSE)</f>
        <v>BG</v>
      </c>
      <c r="G72" s="3" t="str">
        <f>VLOOKUP(C72,[1]Dossardage!$B$4:$G$203,5,FALSE)</f>
        <v>Collège Éva Thomé</v>
      </c>
      <c r="H72" s="11">
        <v>6.45</v>
      </c>
      <c r="I72" s="10">
        <f>IFERROR(VLOOKUP(H72,$M$7:$N$56,2,TRUE),"0")</f>
        <v>8</v>
      </c>
    </row>
    <row r="73" spans="2:9" x14ac:dyDescent="0.25">
      <c r="B73" s="12" t="str">
        <f>IFERROR(RANK(H73,$H$7:$H$206,0),"")</f>
        <v/>
      </c>
      <c r="C73" s="5">
        <v>267</v>
      </c>
      <c r="D73" s="3">
        <f>VLOOKUP(C73,[1]Dossardage!$B$4:$G$203,2,FALSE)</f>
        <v>0</v>
      </c>
      <c r="E73" s="3">
        <f>VLOOKUP(C73,[1]Dossardage!$B$4:$G$203,3,FALSE)</f>
        <v>0</v>
      </c>
      <c r="F73" s="3">
        <f>VLOOKUP(C73,[1]Dossardage!$B$4:$G$203,4,FALSE)</f>
        <v>0</v>
      </c>
      <c r="G73" s="3">
        <f>VLOOKUP(C73,[1]Dossardage!$B$4:$G$203,5,FALSE)</f>
        <v>0</v>
      </c>
      <c r="H73" s="11"/>
      <c r="I73" s="10" t="str">
        <f>IFERROR(VLOOKUP(H73,$M$7:$N$56,2,TRUE),"0")</f>
        <v>0</v>
      </c>
    </row>
    <row r="74" spans="2:9" x14ac:dyDescent="0.25">
      <c r="B74" s="12" t="str">
        <f>IFERROR(RANK(H74,$H$7:$H$206,0),"")</f>
        <v/>
      </c>
      <c r="C74" s="5">
        <v>268</v>
      </c>
      <c r="D74" s="3">
        <f>VLOOKUP(C74,[1]Dossardage!$B$4:$G$203,2,FALSE)</f>
        <v>0</v>
      </c>
      <c r="E74" s="3">
        <f>VLOOKUP(C74,[1]Dossardage!$B$4:$G$203,3,FALSE)</f>
        <v>0</v>
      </c>
      <c r="F74" s="3">
        <f>VLOOKUP(C74,[1]Dossardage!$B$4:$G$203,4,FALSE)</f>
        <v>0</v>
      </c>
      <c r="G74" s="3">
        <f>VLOOKUP(C74,[1]Dossardage!$B$4:$G$203,5,FALSE)</f>
        <v>0</v>
      </c>
      <c r="H74" s="11"/>
      <c r="I74" s="10" t="str">
        <f>IFERROR(VLOOKUP(H74,$M$7:$N$56,2,TRUE),"0")</f>
        <v>0</v>
      </c>
    </row>
    <row r="75" spans="2:9" x14ac:dyDescent="0.25">
      <c r="B75" s="12">
        <f>IFERROR(RANK(H75,$H$7:$H$206,0),"")</f>
        <v>127</v>
      </c>
      <c r="C75" s="5">
        <v>269</v>
      </c>
      <c r="D75" s="3" t="str">
        <f>VLOOKUP(C75,[1]Dossardage!$B$4:$G$203,2,FALSE)</f>
        <v>DEBRENNE</v>
      </c>
      <c r="E75" s="3" t="str">
        <f>VLOOKUP(C75,[1]Dossardage!$B$4:$G$203,3,FALSE)</f>
        <v>Romain</v>
      </c>
      <c r="F75" s="3" t="str">
        <f>VLOOKUP(C75,[1]Dossardage!$B$4:$G$203,4,FALSE)</f>
        <v>BG</v>
      </c>
      <c r="G75" s="3" t="str">
        <f>VLOOKUP(C75,[1]Dossardage!$B$4:$G$203,5,FALSE)</f>
        <v>Collège Éva Thomé</v>
      </c>
      <c r="H75" s="11">
        <v>5.7</v>
      </c>
      <c r="I75" s="10">
        <f>IFERROR(VLOOKUP(H75,$M$7:$N$56,2,TRUE),"0")</f>
        <v>4</v>
      </c>
    </row>
    <row r="76" spans="2:9" x14ac:dyDescent="0.25">
      <c r="B76" s="12">
        <f>IFERROR(RANK(H76,$H$7:$H$206,0),"")</f>
        <v>50</v>
      </c>
      <c r="C76" s="5">
        <v>270</v>
      </c>
      <c r="D76" s="3" t="str">
        <f>VLOOKUP(C76,[1]Dossardage!$B$4:$G$203,2,FALSE)</f>
        <v>PETIT</v>
      </c>
      <c r="E76" s="3" t="str">
        <f>VLOOKUP(C76,[1]Dossardage!$B$4:$G$203,3,FALSE)</f>
        <v>Flavien</v>
      </c>
      <c r="F76" s="3" t="str">
        <f>VLOOKUP(C76,[1]Dossardage!$B$4:$G$203,4,FALSE)</f>
        <v>BG</v>
      </c>
      <c r="G76" s="3" t="str">
        <f>VLOOKUP(C76,[1]Dossardage!$B$4:$G$203,5,FALSE)</f>
        <v>Collège Éva Thomé</v>
      </c>
      <c r="H76" s="11">
        <v>6.8</v>
      </c>
      <c r="I76" s="10">
        <f>IFERROR(VLOOKUP(H76,$M$7:$N$56,2,TRUE),"0")</f>
        <v>11</v>
      </c>
    </row>
    <row r="77" spans="2:9" x14ac:dyDescent="0.25">
      <c r="B77" s="12">
        <f>IFERROR(RANK(H77,$H$7:$H$206,0),"")</f>
        <v>65</v>
      </c>
      <c r="C77" s="5">
        <v>271</v>
      </c>
      <c r="D77" s="3" t="str">
        <f>VLOOKUP(C77,[1]Dossardage!$B$4:$G$203,2,FALSE)</f>
        <v>SCHEUER</v>
      </c>
      <c r="E77" s="3" t="str">
        <f>VLOOKUP(C77,[1]Dossardage!$B$4:$G$203,3,FALSE)</f>
        <v>Augustin</v>
      </c>
      <c r="F77" s="3" t="str">
        <f>VLOOKUP(C77,[1]Dossardage!$B$4:$G$203,4,FALSE)</f>
        <v>BG</v>
      </c>
      <c r="G77" s="3" t="str">
        <f>VLOOKUP(C77,[1]Dossardage!$B$4:$G$203,5,FALSE)</f>
        <v>Collège Éva Thomé</v>
      </c>
      <c r="H77" s="11">
        <v>6.6</v>
      </c>
      <c r="I77" s="10">
        <f>IFERROR(VLOOKUP(H77,$M$7:$N$56,2,TRUE),"0")</f>
        <v>9</v>
      </c>
    </row>
    <row r="78" spans="2:9" x14ac:dyDescent="0.25">
      <c r="B78" s="12">
        <f>IFERROR(RANK(H78,$H$7:$H$206,0),"")</f>
        <v>139</v>
      </c>
      <c r="C78" s="5">
        <v>272</v>
      </c>
      <c r="D78" s="3" t="str">
        <f>VLOOKUP(C78,[1]Dossardage!$B$4:$G$203,2,FALSE)</f>
        <v>BONTE</v>
      </c>
      <c r="E78" s="3" t="str">
        <f>VLOOKUP(C78,[1]Dossardage!$B$4:$G$203,3,FALSE)</f>
        <v>Melvyne</v>
      </c>
      <c r="F78" s="3" t="str">
        <f>VLOOKUP(C78,[1]Dossardage!$B$4:$G$203,4,FALSE)</f>
        <v>BG</v>
      </c>
      <c r="G78" s="3" t="str">
        <f>VLOOKUP(C78,[1]Dossardage!$B$4:$G$203,5,FALSE)</f>
        <v>Collège Éva Thomé</v>
      </c>
      <c r="H78" s="11">
        <v>5.4</v>
      </c>
      <c r="I78" s="10">
        <f>IFERROR(VLOOKUP(H78,$M$7:$N$56,2,TRUE),"0")</f>
        <v>2</v>
      </c>
    </row>
    <row r="79" spans="2:9" x14ac:dyDescent="0.25">
      <c r="B79" s="12">
        <f>IFERROR(RANK(H79,$H$7:$H$206,0),"")</f>
        <v>46</v>
      </c>
      <c r="C79" s="5">
        <v>273</v>
      </c>
      <c r="D79" s="3" t="str">
        <f>VLOOKUP(C79,[1]Dossardage!$B$4:$G$203,2,FALSE)</f>
        <v>DEBRENNE</v>
      </c>
      <c r="E79" s="3" t="str">
        <f>VLOOKUP(C79,[1]Dossardage!$B$4:$G$203,3,FALSE)</f>
        <v>Matéo</v>
      </c>
      <c r="F79" s="3" t="str">
        <f>VLOOKUP(C79,[1]Dossardage!$B$4:$G$203,4,FALSE)</f>
        <v>BG</v>
      </c>
      <c r="G79" s="3" t="str">
        <f>VLOOKUP(C79,[1]Dossardage!$B$4:$G$203,5,FALSE)</f>
        <v>Collège Éva Thomé</v>
      </c>
      <c r="H79" s="11">
        <v>6.9</v>
      </c>
      <c r="I79" s="10">
        <f>IFERROR(VLOOKUP(H79,$M$7:$N$56,2,TRUE),"0")</f>
        <v>11</v>
      </c>
    </row>
    <row r="80" spans="2:9" x14ac:dyDescent="0.25">
      <c r="B80" s="12">
        <f>IFERROR(RANK(H80,$H$7:$H$206,0),"")</f>
        <v>131</v>
      </c>
      <c r="C80" s="5">
        <v>274</v>
      </c>
      <c r="D80" s="3" t="str">
        <f>VLOOKUP(C80,[1]Dossardage!$B$4:$G$203,2,FALSE)</f>
        <v>MELCHIOR</v>
      </c>
      <c r="E80" s="3" t="str">
        <f>VLOOKUP(C80,[1]Dossardage!$B$4:$G$203,3,FALSE)</f>
        <v>Alix</v>
      </c>
      <c r="F80" s="3" t="str">
        <f>VLOOKUP(C80,[1]Dossardage!$B$4:$G$203,4,FALSE)</f>
        <v>BG</v>
      </c>
      <c r="G80" s="3" t="str">
        <f>VLOOKUP(C80,[1]Dossardage!$B$4:$G$203,5,FALSE)</f>
        <v>Collège Éva Thomé</v>
      </c>
      <c r="H80" s="11">
        <v>5.65</v>
      </c>
      <c r="I80" s="10">
        <f>IFERROR(VLOOKUP(H80,$M$7:$N$56,2,TRUE),"0")</f>
        <v>3</v>
      </c>
    </row>
    <row r="81" spans="2:9" x14ac:dyDescent="0.25">
      <c r="B81" s="12">
        <f>IFERROR(RANK(H81,$H$7:$H$206,0),"")</f>
        <v>20</v>
      </c>
      <c r="C81" s="5">
        <v>275</v>
      </c>
      <c r="D81" s="3" t="str">
        <f>VLOOKUP(C81,[1]Dossardage!$B$4:$G$203,2,FALSE)</f>
        <v>COGNIARD</v>
      </c>
      <c r="E81" s="3" t="str">
        <f>VLOOKUP(C81,[1]Dossardage!$B$4:$G$203,3,FALSE)</f>
        <v>Robin</v>
      </c>
      <c r="F81" s="3" t="str">
        <f>VLOOKUP(C81,[1]Dossardage!$B$4:$G$203,4,FALSE)</f>
        <v>BG</v>
      </c>
      <c r="G81" s="3" t="str">
        <f>VLOOKUP(C81,[1]Dossardage!$B$4:$G$203,5,FALSE)</f>
        <v>Collège Éva Thomé</v>
      </c>
      <c r="H81" s="11">
        <v>7.3</v>
      </c>
      <c r="I81" s="10">
        <f>IFERROR(VLOOKUP(H81,$M$7:$N$56,2,TRUE),"0")</f>
        <v>14</v>
      </c>
    </row>
    <row r="82" spans="2:9" x14ac:dyDescent="0.25">
      <c r="B82" s="12">
        <f>IFERROR(RANK(H82,$H$7:$H$206,0),"")</f>
        <v>13</v>
      </c>
      <c r="C82" s="5">
        <v>276</v>
      </c>
      <c r="D82" s="3" t="str">
        <f>VLOOKUP(C82,[1]Dossardage!$B$4:$G$203,2,FALSE)</f>
        <v>CHAMPION</v>
      </c>
      <c r="E82" s="3" t="str">
        <f>VLOOKUP(C82,[1]Dossardage!$B$4:$G$203,3,FALSE)</f>
        <v>Pierre</v>
      </c>
      <c r="F82" s="3" t="str">
        <f>VLOOKUP(C82,[1]Dossardage!$B$4:$G$203,4,FALSE)</f>
        <v>BG</v>
      </c>
      <c r="G82" s="3" t="str">
        <f>VLOOKUP(C82,[1]Dossardage!$B$4:$G$203,5,FALSE)</f>
        <v>Collège Éva Thomé</v>
      </c>
      <c r="H82" s="11">
        <v>7.55</v>
      </c>
      <c r="I82" s="10">
        <f>IFERROR(VLOOKUP(H82,$M$7:$N$56,2,TRUE),"0")</f>
        <v>15</v>
      </c>
    </row>
    <row r="83" spans="2:9" x14ac:dyDescent="0.25">
      <c r="B83" s="12">
        <f>IFERROR(RANK(H83,$H$7:$H$206,0),"")</f>
        <v>14</v>
      </c>
      <c r="C83" s="5">
        <v>277</v>
      </c>
      <c r="D83" s="3" t="str">
        <f>VLOOKUP(C83,[1]Dossardage!$B$4:$G$203,2,FALSE)</f>
        <v>PICARD</v>
      </c>
      <c r="E83" s="3" t="str">
        <f>VLOOKUP(C83,[1]Dossardage!$B$4:$G$203,3,FALSE)</f>
        <v>Kenzo</v>
      </c>
      <c r="F83" s="3" t="str">
        <f>VLOOKUP(C83,[1]Dossardage!$B$4:$G$203,4,FALSE)</f>
        <v>BG</v>
      </c>
      <c r="G83" s="3" t="str">
        <f>VLOOKUP(C83,[1]Dossardage!$B$4:$G$203,5,FALSE)</f>
        <v>Collège Éva Thomé</v>
      </c>
      <c r="H83" s="11">
        <v>7.5</v>
      </c>
      <c r="I83" s="10">
        <f>IFERROR(VLOOKUP(H83,$M$7:$N$56,2,TRUE),"0")</f>
        <v>15</v>
      </c>
    </row>
    <row r="84" spans="2:9" x14ac:dyDescent="0.25">
      <c r="B84" s="12">
        <f>IFERROR(RANK(H84,$H$7:$H$206,0),"")</f>
        <v>26</v>
      </c>
      <c r="C84" s="5">
        <v>278</v>
      </c>
      <c r="D84" s="3" t="str">
        <f>VLOOKUP(C84,[1]Dossardage!$B$4:$G$203,2,FALSE)</f>
        <v>TOURI</v>
      </c>
      <c r="E84" s="3" t="str">
        <f>VLOOKUP(C84,[1]Dossardage!$B$4:$G$203,3,FALSE)</f>
        <v>YASSINE</v>
      </c>
      <c r="F84" s="3" t="str">
        <f>VLOOKUP(C84,[1]Dossardage!$B$4:$G$203,4,FALSE)</f>
        <v>BG</v>
      </c>
      <c r="G84" s="3" t="str">
        <f>VLOOKUP(C84,[1]Dossardage!$B$4:$G$203,5,FALSE)</f>
        <v>Collège Fred Scamaroni</v>
      </c>
      <c r="H84" s="11">
        <v>7.2</v>
      </c>
      <c r="I84" s="10">
        <f>IFERROR(VLOOKUP(H84,$M$7:$N$56,2,TRUE),"0")</f>
        <v>13</v>
      </c>
    </row>
    <row r="85" spans="2:9" x14ac:dyDescent="0.25">
      <c r="B85" s="12" t="str">
        <f>IFERROR(RANK(H85,$H$7:$H$206,0),"")</f>
        <v/>
      </c>
      <c r="C85" s="5">
        <v>279</v>
      </c>
      <c r="D85" s="3">
        <f>VLOOKUP(C85,[1]Dossardage!$B$4:$G$203,2,FALSE)</f>
        <v>0</v>
      </c>
      <c r="E85" s="3">
        <f>VLOOKUP(C85,[1]Dossardage!$B$4:$G$203,3,FALSE)</f>
        <v>0</v>
      </c>
      <c r="F85" s="3">
        <f>VLOOKUP(C85,[1]Dossardage!$B$4:$G$203,4,FALSE)</f>
        <v>0</v>
      </c>
      <c r="G85" s="3">
        <f>VLOOKUP(C85,[1]Dossardage!$B$4:$G$203,5,FALSE)</f>
        <v>0</v>
      </c>
      <c r="H85" s="11"/>
      <c r="I85" s="10" t="str">
        <f>IFERROR(VLOOKUP(H85,$M$7:$N$56,2,TRUE),"0")</f>
        <v>0</v>
      </c>
    </row>
    <row r="86" spans="2:9" x14ac:dyDescent="0.25">
      <c r="B86" s="12">
        <f>IFERROR(RANK(H86,$H$7:$H$206,0),"")</f>
        <v>38</v>
      </c>
      <c r="C86" s="5">
        <v>280</v>
      </c>
      <c r="D86" s="3" t="str">
        <f>VLOOKUP(C86,[1]Dossardage!$B$4:$G$203,2,FALSE)</f>
        <v>BERTEMES</v>
      </c>
      <c r="E86" s="3" t="str">
        <f>VLOOKUP(C86,[1]Dossardage!$B$4:$G$203,3,FALSE)</f>
        <v>ANTOINE</v>
      </c>
      <c r="F86" s="3" t="str">
        <f>VLOOKUP(C86,[1]Dossardage!$B$4:$G$203,4,FALSE)</f>
        <v>BG</v>
      </c>
      <c r="G86" s="3" t="str">
        <f>VLOOKUP(C86,[1]Dossardage!$B$4:$G$203,5,FALSE)</f>
        <v>Collège Fred Scamaroni</v>
      </c>
      <c r="H86" s="11">
        <v>7</v>
      </c>
      <c r="I86" s="10">
        <f>IFERROR(VLOOKUP(H86,$M$7:$N$56,2,TRUE),"0")</f>
        <v>12</v>
      </c>
    </row>
    <row r="87" spans="2:9" x14ac:dyDescent="0.25">
      <c r="B87" s="12">
        <f>IFERROR(RANK(H87,$H$7:$H$206,0),"")</f>
        <v>50</v>
      </c>
      <c r="C87" s="5">
        <v>281</v>
      </c>
      <c r="D87" s="3" t="str">
        <f>VLOOKUP(C87,[1]Dossardage!$B$4:$G$203,2,FALSE)</f>
        <v>ONDIGUI</v>
      </c>
      <c r="E87" s="3" t="str">
        <f>VLOOKUP(C87,[1]Dossardage!$B$4:$G$203,3,FALSE)</f>
        <v>JOSEPH</v>
      </c>
      <c r="F87" s="3" t="str">
        <f>VLOOKUP(C87,[1]Dossardage!$B$4:$G$203,4,FALSE)</f>
        <v>BG</v>
      </c>
      <c r="G87" s="3" t="str">
        <f>VLOOKUP(C87,[1]Dossardage!$B$4:$G$203,5,FALSE)</f>
        <v>Collège George Sand</v>
      </c>
      <c r="H87" s="11">
        <v>6.8</v>
      </c>
      <c r="I87" s="10">
        <f>IFERROR(VLOOKUP(H87,$M$7:$N$56,2,TRUE),"0")</f>
        <v>11</v>
      </c>
    </row>
    <row r="88" spans="2:9" x14ac:dyDescent="0.25">
      <c r="B88" s="12">
        <f>IFERROR(RANK(H88,$H$7:$H$206,0),"")</f>
        <v>9</v>
      </c>
      <c r="C88" s="5">
        <v>282</v>
      </c>
      <c r="D88" s="3" t="str">
        <f>VLOOKUP(C88,[1]Dossardage!$B$4:$G$203,2,FALSE)</f>
        <v>PAULUS</v>
      </c>
      <c r="E88" s="3" t="str">
        <f>VLOOKUP(C88,[1]Dossardage!$B$4:$G$203,3,FALSE)</f>
        <v>ANTOINE</v>
      </c>
      <c r="F88" s="3" t="str">
        <f>VLOOKUP(C88,[1]Dossardage!$B$4:$G$203,4,FALSE)</f>
        <v>BG</v>
      </c>
      <c r="G88" s="3" t="str">
        <f>VLOOKUP(C88,[1]Dossardage!$B$4:$G$203,5,FALSE)</f>
        <v>Collège George Sand</v>
      </c>
      <c r="H88" s="11">
        <v>7.9</v>
      </c>
      <c r="I88" s="10">
        <f>IFERROR(VLOOKUP(H88,$M$7:$N$56,2,TRUE),"0")</f>
        <v>18</v>
      </c>
    </row>
    <row r="89" spans="2:9" x14ac:dyDescent="0.25">
      <c r="B89" s="12">
        <f>IFERROR(RANK(H89,$H$7:$H$206,0),"")</f>
        <v>150</v>
      </c>
      <c r="C89" s="5">
        <v>283</v>
      </c>
      <c r="D89" s="3" t="str">
        <f>VLOOKUP(C89,[1]Dossardage!$B$4:$G$203,2,FALSE)</f>
        <v>LATAOUI</v>
      </c>
      <c r="E89" s="3" t="str">
        <f>VLOOKUP(C89,[1]Dossardage!$B$4:$G$203,3,FALSE)</f>
        <v>Ati</v>
      </c>
      <c r="F89" s="3" t="str">
        <f>VLOOKUP(C89,[1]Dossardage!$B$4:$G$203,4,FALSE)</f>
        <v>BG</v>
      </c>
      <c r="G89" s="3" t="str">
        <f>VLOOKUP(C89,[1]Dossardage!$B$4:$G$203,5,FALSE)</f>
        <v>Collège Jean de La Fontaine</v>
      </c>
      <c r="H89" s="11">
        <v>4.5999999999999996</v>
      </c>
      <c r="I89" s="10">
        <f>IFERROR(VLOOKUP(H89,$M$7:$N$56,2,TRUE),"0")</f>
        <v>1</v>
      </c>
    </row>
    <row r="90" spans="2:9" x14ac:dyDescent="0.25">
      <c r="B90" s="12">
        <f>IFERROR(RANK(H90,$H$7:$H$206,0),"")</f>
        <v>125</v>
      </c>
      <c r="C90" s="5">
        <v>284</v>
      </c>
      <c r="D90" s="3" t="str">
        <f>VLOOKUP(C90,[1]Dossardage!$B$4:$G$203,2,FALSE)</f>
        <v>DARDENNE</v>
      </c>
      <c r="E90" s="3" t="str">
        <f>VLOOKUP(C90,[1]Dossardage!$B$4:$G$203,3,FALSE)</f>
        <v>NOE</v>
      </c>
      <c r="F90" s="3" t="str">
        <f>VLOOKUP(C90,[1]Dossardage!$B$4:$G$203,4,FALSE)</f>
        <v>BG</v>
      </c>
      <c r="G90" s="3" t="str">
        <f>VLOOKUP(C90,[1]Dossardage!$B$4:$G$203,5,FALSE)</f>
        <v>Collège Jean de La Fontaine</v>
      </c>
      <c r="H90" s="11">
        <v>5.8</v>
      </c>
      <c r="I90" s="10">
        <f>IFERROR(VLOOKUP(H90,$M$7:$N$56,2,TRUE),"0")</f>
        <v>4</v>
      </c>
    </row>
    <row r="91" spans="2:9" x14ac:dyDescent="0.25">
      <c r="B91" s="12">
        <f>IFERROR(RANK(H91,$H$7:$H$206,0),"")</f>
        <v>101</v>
      </c>
      <c r="C91" s="5">
        <v>285</v>
      </c>
      <c r="D91" s="3" t="str">
        <f>VLOOKUP(C91,[1]Dossardage!$B$4:$G$203,2,FALSE)</f>
        <v>BENSAAD</v>
      </c>
      <c r="E91" s="3" t="str">
        <f>VLOOKUP(C91,[1]Dossardage!$B$4:$G$203,3,FALSE)</f>
        <v>Amine</v>
      </c>
      <c r="F91" s="3" t="str">
        <f>VLOOKUP(C91,[1]Dossardage!$B$4:$G$203,4,FALSE)</f>
        <v>BG</v>
      </c>
      <c r="G91" s="3" t="str">
        <f>VLOOKUP(C91,[1]Dossardage!$B$4:$G$203,5,FALSE)</f>
        <v>Collège Jean Macé</v>
      </c>
      <c r="H91" s="11">
        <v>6.1</v>
      </c>
      <c r="I91" s="10">
        <f>IFERROR(VLOOKUP(H91,$M$7:$N$56,2,TRUE),"0")</f>
        <v>6</v>
      </c>
    </row>
    <row r="92" spans="2:9" x14ac:dyDescent="0.25">
      <c r="B92" s="12">
        <f>IFERROR(RANK(H92,$H$7:$H$206,0),"")</f>
        <v>94</v>
      </c>
      <c r="C92" s="5">
        <v>286</v>
      </c>
      <c r="D92" s="3" t="str">
        <f>VLOOKUP(C92,[1]Dossardage!$B$4:$G$203,2,FALSE)</f>
        <v>DUPUIS PELLERIN</v>
      </c>
      <c r="E92" s="3" t="str">
        <f>VLOOKUP(C92,[1]Dossardage!$B$4:$G$203,3,FALSE)</f>
        <v>Oscar</v>
      </c>
      <c r="F92" s="3" t="str">
        <f>VLOOKUP(C92,[1]Dossardage!$B$4:$G$203,4,FALSE)</f>
        <v>BG</v>
      </c>
      <c r="G92" s="3" t="str">
        <f>VLOOKUP(C92,[1]Dossardage!$B$4:$G$203,5,FALSE)</f>
        <v>Collège Jean Macé</v>
      </c>
      <c r="H92" s="11">
        <v>6.2</v>
      </c>
      <c r="I92" s="10">
        <f>IFERROR(VLOOKUP(H92,$M$7:$N$56,2,TRUE),"0")</f>
        <v>7</v>
      </c>
    </row>
    <row r="93" spans="2:9" x14ac:dyDescent="0.25">
      <c r="B93" s="12">
        <f>IFERROR(RANK(H93,$H$7:$H$206,0),"")</f>
        <v>8</v>
      </c>
      <c r="C93" s="5">
        <v>287</v>
      </c>
      <c r="D93" s="3" t="str">
        <f>VLOOKUP(C93,[1]Dossardage!$B$4:$G$203,2,FALSE)</f>
        <v>KOAL</v>
      </c>
      <c r="E93" s="3" t="str">
        <f>VLOOKUP(C93,[1]Dossardage!$B$4:$G$203,3,FALSE)</f>
        <v>Amhed</v>
      </c>
      <c r="F93" s="3" t="str">
        <f>VLOOKUP(C93,[1]Dossardage!$B$4:$G$203,4,FALSE)</f>
        <v>BG</v>
      </c>
      <c r="G93" s="3" t="str">
        <f>VLOOKUP(C93,[1]Dossardage!$B$4:$G$203,5,FALSE)</f>
        <v>Collège Jean Macé</v>
      </c>
      <c r="H93" s="11">
        <v>8</v>
      </c>
      <c r="I93" s="10">
        <f>IFERROR(VLOOKUP(H93,$M$7:$N$56,2,TRUE),"0")</f>
        <v>18</v>
      </c>
    </row>
    <row r="94" spans="2:9" x14ac:dyDescent="0.25">
      <c r="B94" s="12">
        <f>IFERROR(RANK(H94,$H$7:$H$206,0),"")</f>
        <v>143</v>
      </c>
      <c r="C94" s="5">
        <v>288</v>
      </c>
      <c r="D94" s="3" t="str">
        <f>VLOOKUP(C94,[1]Dossardage!$B$4:$G$203,2,FALSE)</f>
        <v>DOCHE</v>
      </c>
      <c r="E94" s="3" t="str">
        <f>VLOOKUP(C94,[1]Dossardage!$B$4:$G$203,3,FALSE)</f>
        <v>Angel</v>
      </c>
      <c r="F94" s="3" t="str">
        <f>VLOOKUP(C94,[1]Dossardage!$B$4:$G$203,4,FALSE)</f>
        <v>BG</v>
      </c>
      <c r="G94" s="3" t="str">
        <f>VLOOKUP(C94,[1]Dossardage!$B$4:$G$203,5,FALSE)</f>
        <v>Collège Jean Macé</v>
      </c>
      <c r="H94" s="11">
        <v>5.15</v>
      </c>
      <c r="I94" s="10">
        <f>IFERROR(VLOOKUP(H94,$M$7:$N$56,2,TRUE),"0")</f>
        <v>1</v>
      </c>
    </row>
    <row r="95" spans="2:9" x14ac:dyDescent="0.25">
      <c r="B95" s="12">
        <f>IFERROR(RANK(H95,$H$7:$H$206,0),"")</f>
        <v>12</v>
      </c>
      <c r="C95" s="5">
        <v>289</v>
      </c>
      <c r="D95" s="3" t="str">
        <f>VLOOKUP(C95,[1]Dossardage!$B$4:$G$203,2,FALSE)</f>
        <v>CAMARA</v>
      </c>
      <c r="E95" s="3" t="str">
        <f>VLOOKUP(C95,[1]Dossardage!$B$4:$G$203,3,FALSE)</f>
        <v>Clément</v>
      </c>
      <c r="F95" s="3" t="str">
        <f>VLOOKUP(C95,[1]Dossardage!$B$4:$G$203,4,FALSE)</f>
        <v>BG</v>
      </c>
      <c r="G95" s="3" t="str">
        <f>VLOOKUP(C95,[1]Dossardage!$B$4:$G$203,5,FALSE)</f>
        <v>Collège Jean Macé</v>
      </c>
      <c r="H95" s="11">
        <v>7.6</v>
      </c>
      <c r="I95" s="10">
        <f>IFERROR(VLOOKUP(H95,$M$7:$N$56,2,TRUE),"0")</f>
        <v>16</v>
      </c>
    </row>
    <row r="96" spans="2:9" x14ac:dyDescent="0.25">
      <c r="B96" s="12">
        <f>IFERROR(RANK(H96,$H$7:$H$206,0),"")</f>
        <v>29</v>
      </c>
      <c r="C96" s="5">
        <v>290</v>
      </c>
      <c r="D96" s="3" t="str">
        <f>VLOOKUP(C96,[1]Dossardage!$B$4:$G$203,2,FALSE)</f>
        <v>GEORGET</v>
      </c>
      <c r="E96" s="3" t="str">
        <f>VLOOKUP(C96,[1]Dossardage!$B$4:$G$203,3,FALSE)</f>
        <v>Yanis</v>
      </c>
      <c r="F96" s="3" t="str">
        <f>VLOOKUP(C96,[1]Dossardage!$B$4:$G$203,4,FALSE)</f>
        <v>BG</v>
      </c>
      <c r="G96" s="3" t="str">
        <f>VLOOKUP(C96,[1]Dossardage!$B$4:$G$203,5,FALSE)</f>
        <v>Collège Jean Macé</v>
      </c>
      <c r="H96" s="11">
        <v>7.15</v>
      </c>
      <c r="I96" s="10">
        <f>IFERROR(VLOOKUP(H96,$M$7:$N$56,2,TRUE),"0")</f>
        <v>13</v>
      </c>
    </row>
    <row r="97" spans="2:9" x14ac:dyDescent="0.25">
      <c r="B97" s="12">
        <f>IFERROR(RANK(H97,$H$7:$H$206,0),"")</f>
        <v>148</v>
      </c>
      <c r="C97" s="5">
        <v>291</v>
      </c>
      <c r="D97" s="3" t="str">
        <f>VLOOKUP(C97,[1]Dossardage!$B$4:$G$203,2,FALSE)</f>
        <v>KOSTYUNIN</v>
      </c>
      <c r="E97" s="3" t="str">
        <f>VLOOKUP(C97,[1]Dossardage!$B$4:$G$203,3,FALSE)</f>
        <v>David</v>
      </c>
      <c r="F97" s="3" t="str">
        <f>VLOOKUP(C97,[1]Dossardage!$B$4:$G$203,4,FALSE)</f>
        <v>BG</v>
      </c>
      <c r="G97" s="3" t="str">
        <f>VLOOKUP(C97,[1]Dossardage!$B$4:$G$203,5,FALSE)</f>
        <v>Collège Jean Macé</v>
      </c>
      <c r="H97" s="11">
        <v>4.8</v>
      </c>
      <c r="I97" s="10">
        <f>IFERROR(VLOOKUP(H97,$M$7:$N$56,2,TRUE),"0")</f>
        <v>1</v>
      </c>
    </row>
    <row r="98" spans="2:9" x14ac:dyDescent="0.25">
      <c r="B98" s="12">
        <f>IFERROR(RANK(H98,$H$7:$H$206,0),"")</f>
        <v>26</v>
      </c>
      <c r="C98" s="5">
        <v>292</v>
      </c>
      <c r="D98" s="3" t="str">
        <f>VLOOKUP(C98,[1]Dossardage!$B$4:$G$203,2,FALSE)</f>
        <v>LAVIALLE</v>
      </c>
      <c r="E98" s="3" t="str">
        <f>VLOOKUP(C98,[1]Dossardage!$B$4:$G$203,3,FALSE)</f>
        <v>Léo</v>
      </c>
      <c r="F98" s="3" t="str">
        <f>VLOOKUP(C98,[1]Dossardage!$B$4:$G$203,4,FALSE)</f>
        <v>BG</v>
      </c>
      <c r="G98" s="3" t="str">
        <f>VLOOKUP(C98,[1]Dossardage!$B$4:$G$203,5,FALSE)</f>
        <v>Collège Jules Ferry</v>
      </c>
      <c r="H98" s="11">
        <v>7.2</v>
      </c>
      <c r="I98" s="10">
        <f>IFERROR(VLOOKUP(H98,$M$7:$N$56,2,TRUE),"0")</f>
        <v>13</v>
      </c>
    </row>
    <row r="99" spans="2:9" x14ac:dyDescent="0.25">
      <c r="B99" s="12">
        <f>IFERROR(RANK(H99,$H$7:$H$206,0),"")</f>
        <v>4</v>
      </c>
      <c r="C99" s="5">
        <v>293</v>
      </c>
      <c r="D99" s="3" t="str">
        <f>VLOOKUP(C99,[1]Dossardage!$B$4:$G$203,2,FALSE)</f>
        <v>KLICKI ANSIAUX</v>
      </c>
      <c r="E99" s="3" t="str">
        <f>VLOOKUP(C99,[1]Dossardage!$B$4:$G$203,3,FALSE)</f>
        <v>Gabin</v>
      </c>
      <c r="F99" s="3" t="str">
        <f>VLOOKUP(C99,[1]Dossardage!$B$4:$G$203,4,FALSE)</f>
        <v>BG</v>
      </c>
      <c r="G99" s="3" t="str">
        <f>VLOOKUP(C99,[1]Dossardage!$B$4:$G$203,5,FALSE)</f>
        <v>Collège Jules Ferry</v>
      </c>
      <c r="H99" s="11">
        <v>8.35</v>
      </c>
      <c r="I99" s="10">
        <f>IFERROR(VLOOKUP(H99,$M$7:$N$56,2,TRUE),"0")</f>
        <v>21</v>
      </c>
    </row>
    <row r="100" spans="2:9" x14ac:dyDescent="0.25">
      <c r="B100" s="12">
        <f>IFERROR(RANK(H100,$H$7:$H$206,0),"")</f>
        <v>79</v>
      </c>
      <c r="C100" s="5">
        <v>294</v>
      </c>
      <c r="D100" s="3" t="str">
        <f>VLOOKUP(C100,[1]Dossardage!$B$4:$G$203,2,FALSE)</f>
        <v>LOBRY</v>
      </c>
      <c r="E100" s="3" t="str">
        <f>VLOOKUP(C100,[1]Dossardage!$B$4:$G$203,3,FALSE)</f>
        <v>Merick</v>
      </c>
      <c r="F100" s="3" t="str">
        <f>VLOOKUP(C100,[1]Dossardage!$B$4:$G$203,4,FALSE)</f>
        <v>BG</v>
      </c>
      <c r="G100" s="3" t="str">
        <f>VLOOKUP(C100,[1]Dossardage!$B$4:$G$203,5,FALSE)</f>
        <v>Collège Jules Ferry</v>
      </c>
      <c r="H100" s="11">
        <v>6.4</v>
      </c>
      <c r="I100" s="10">
        <f>IFERROR(VLOOKUP(H100,$M$7:$N$56,2,TRUE),"0")</f>
        <v>8</v>
      </c>
    </row>
    <row r="101" spans="2:9" x14ac:dyDescent="0.25">
      <c r="B101" s="12">
        <f>IFERROR(RANK(H101,$H$7:$H$206,0),"")</f>
        <v>38</v>
      </c>
      <c r="C101" s="5">
        <v>295</v>
      </c>
      <c r="D101" s="3" t="str">
        <f>VLOOKUP(C101,[1]Dossardage!$B$4:$G$203,2,FALSE)</f>
        <v>JAMAIN</v>
      </c>
      <c r="E101" s="3" t="str">
        <f>VLOOKUP(C101,[1]Dossardage!$B$4:$G$203,3,FALSE)</f>
        <v>Mathis</v>
      </c>
      <c r="F101" s="3" t="str">
        <f>VLOOKUP(C101,[1]Dossardage!$B$4:$G$203,4,FALSE)</f>
        <v>BG</v>
      </c>
      <c r="G101" s="3" t="str">
        <f>VLOOKUP(C101,[1]Dossardage!$B$4:$G$203,5,FALSE)</f>
        <v>Collège Jules Leroux</v>
      </c>
      <c r="H101" s="11">
        <v>7</v>
      </c>
      <c r="I101" s="10">
        <f>IFERROR(VLOOKUP(H101,$M$7:$N$56,2,TRUE),"0")</f>
        <v>12</v>
      </c>
    </row>
    <row r="102" spans="2:9" x14ac:dyDescent="0.25">
      <c r="B102" s="12">
        <f>IFERROR(RANK(H102,$H$7:$H$206,0),"")</f>
        <v>101</v>
      </c>
      <c r="C102" s="5">
        <v>296</v>
      </c>
      <c r="D102" s="3" t="str">
        <f>VLOOKUP(C102,[1]Dossardage!$B$4:$G$203,2,FALSE)</f>
        <v>PAPIAU</v>
      </c>
      <c r="E102" s="3" t="str">
        <f>VLOOKUP(C102,[1]Dossardage!$B$4:$G$203,3,FALSE)</f>
        <v>Clément</v>
      </c>
      <c r="F102" s="3" t="str">
        <f>VLOOKUP(C102,[1]Dossardage!$B$4:$G$203,4,FALSE)</f>
        <v>BG</v>
      </c>
      <c r="G102" s="3" t="str">
        <f>VLOOKUP(C102,[1]Dossardage!$B$4:$G$203,5,FALSE)</f>
        <v>Collège Jules Leroux</v>
      </c>
      <c r="H102" s="11">
        <v>6.1</v>
      </c>
      <c r="I102" s="10">
        <f>IFERROR(VLOOKUP(H102,$M$7:$N$56,2,TRUE),"0")</f>
        <v>6</v>
      </c>
    </row>
    <row r="103" spans="2:9" x14ac:dyDescent="0.25">
      <c r="B103" s="12">
        <f>IFERROR(RANK(H103,$H$7:$H$206,0),"")</f>
        <v>101</v>
      </c>
      <c r="C103" s="5">
        <v>297</v>
      </c>
      <c r="D103" s="3" t="str">
        <f>VLOOKUP(C103,[1]Dossardage!$B$4:$G$203,2,FALSE)</f>
        <v>MAÏZI</v>
      </c>
      <c r="E103" s="3" t="str">
        <f>VLOOKUP(C103,[1]Dossardage!$B$4:$G$203,3,FALSE)</f>
        <v>Zakariya</v>
      </c>
      <c r="F103" s="3" t="str">
        <f>VLOOKUP(C103,[1]Dossardage!$B$4:$G$203,4,FALSE)</f>
        <v>BG</v>
      </c>
      <c r="G103" s="3" t="str">
        <f>VLOOKUP(C103,[1]Dossardage!$B$4:$G$203,5,FALSE)</f>
        <v>Collège le Lac</v>
      </c>
      <c r="H103" s="11">
        <v>6.1</v>
      </c>
      <c r="I103" s="10">
        <f>IFERROR(VLOOKUP(H103,$M$7:$N$56,2,TRUE),"0")</f>
        <v>6</v>
      </c>
    </row>
    <row r="104" spans="2:9" x14ac:dyDescent="0.25">
      <c r="B104" s="12">
        <f>IFERROR(RANK(H104,$H$7:$H$206,0),"")</f>
        <v>65</v>
      </c>
      <c r="C104" s="5">
        <v>298</v>
      </c>
      <c r="D104" s="3" t="str">
        <f>VLOOKUP(C104,[1]Dossardage!$B$4:$G$203,2,FALSE)</f>
        <v>LEROUGE</v>
      </c>
      <c r="E104" s="3" t="str">
        <f>VLOOKUP(C104,[1]Dossardage!$B$4:$G$203,3,FALSE)</f>
        <v>Diego</v>
      </c>
      <c r="F104" s="3" t="str">
        <f>VLOOKUP(C104,[1]Dossardage!$B$4:$G$203,4,FALSE)</f>
        <v>BG</v>
      </c>
      <c r="G104" s="3" t="str">
        <f>VLOOKUP(C104,[1]Dossardage!$B$4:$G$203,5,FALSE)</f>
        <v>Collège le Lac</v>
      </c>
      <c r="H104" s="11">
        <v>6.6</v>
      </c>
      <c r="I104" s="10">
        <f>IFERROR(VLOOKUP(H104,$M$7:$N$56,2,TRUE),"0")</f>
        <v>9</v>
      </c>
    </row>
    <row r="105" spans="2:9" x14ac:dyDescent="0.25">
      <c r="B105" s="12">
        <f>IFERROR(RANK(H105,$H$7:$H$206,0),"")</f>
        <v>132</v>
      </c>
      <c r="C105" s="5">
        <v>299</v>
      </c>
      <c r="D105" s="3" t="str">
        <f>VLOOKUP(C105,[1]Dossardage!$B$4:$G$203,2,FALSE)</f>
        <v>LEPPS</v>
      </c>
      <c r="E105" s="3" t="str">
        <f>VLOOKUP(C105,[1]Dossardage!$B$4:$G$203,3,FALSE)</f>
        <v>Clément</v>
      </c>
      <c r="F105" s="3" t="str">
        <f>VLOOKUP(C105,[1]Dossardage!$B$4:$G$203,4,FALSE)</f>
        <v>BG</v>
      </c>
      <c r="G105" s="3" t="str">
        <f>VLOOKUP(C105,[1]Dossardage!$B$4:$G$203,5,FALSE)</f>
        <v>Collège le Lac</v>
      </c>
      <c r="H105" s="11">
        <v>5.6</v>
      </c>
      <c r="I105" s="10">
        <f>IFERROR(VLOOKUP(H105,$M$7:$N$56,2,TRUE),"0")</f>
        <v>3</v>
      </c>
    </row>
    <row r="106" spans="2:9" x14ac:dyDescent="0.25">
      <c r="B106" s="12">
        <f>IFERROR(RANK(H106,$H$7:$H$206,0),"")</f>
        <v>46</v>
      </c>
      <c r="C106" s="5">
        <v>300</v>
      </c>
      <c r="D106" s="3" t="str">
        <f>VLOOKUP(C106,[1]Dossardage!$B$4:$G$203,2,FALSE)</f>
        <v>SAIDI</v>
      </c>
      <c r="E106" s="3" t="str">
        <f>VLOOKUP(C106,[1]Dossardage!$B$4:$G$203,3,FALSE)</f>
        <v>Nathan</v>
      </c>
      <c r="F106" s="3" t="str">
        <f>VLOOKUP(C106,[1]Dossardage!$B$4:$G$203,4,FALSE)</f>
        <v>BG</v>
      </c>
      <c r="G106" s="3" t="str">
        <f>VLOOKUP(C106,[1]Dossardage!$B$4:$G$203,5,FALSE)</f>
        <v>Collège le Lac</v>
      </c>
      <c r="H106" s="11">
        <v>6.9</v>
      </c>
      <c r="I106" s="10">
        <f>IFERROR(VLOOKUP(H106,$M$7:$N$56,2,TRUE),"0")</f>
        <v>11</v>
      </c>
    </row>
    <row r="107" spans="2:9" x14ac:dyDescent="0.25">
      <c r="B107" s="12">
        <f>IFERROR(RANK(H107,$H$7:$H$206,0),"")</f>
        <v>38</v>
      </c>
      <c r="C107" s="5">
        <v>301</v>
      </c>
      <c r="D107" s="3" t="str">
        <f>VLOOKUP(C107,[1]Dossardage!$B$4:$G$203,2,FALSE)</f>
        <v>BENYAHIA</v>
      </c>
      <c r="E107" s="3" t="str">
        <f>VLOOKUP(C107,[1]Dossardage!$B$4:$G$203,3,FALSE)</f>
        <v>FAHIM</v>
      </c>
      <c r="F107" s="3" t="str">
        <f>VLOOKUP(C107,[1]Dossardage!$B$4:$G$203,4,FALSE)</f>
        <v>BG</v>
      </c>
      <c r="G107" s="3" t="str">
        <f>VLOOKUP(C107,[1]Dossardage!$B$4:$G$203,5,FALSE)</f>
        <v>Collège Léo Lagrange</v>
      </c>
      <c r="H107" s="11">
        <v>7</v>
      </c>
      <c r="I107" s="10">
        <f>IFERROR(VLOOKUP(H107,$M$7:$N$56,2,TRUE),"0")</f>
        <v>12</v>
      </c>
    </row>
    <row r="108" spans="2:9" x14ac:dyDescent="0.25">
      <c r="B108" s="12">
        <f>IFERROR(RANK(H108,$H$7:$H$206,0),"")</f>
        <v>114</v>
      </c>
      <c r="C108" s="5">
        <v>302</v>
      </c>
      <c r="D108" s="3" t="str">
        <f>VLOOKUP(C108,[1]Dossardage!$B$4:$G$203,2,FALSE)</f>
        <v>BIANA</v>
      </c>
      <c r="E108" s="3" t="str">
        <f>VLOOKUP(C108,[1]Dossardage!$B$4:$G$203,3,FALSE)</f>
        <v>Westo</v>
      </c>
      <c r="F108" s="3" t="str">
        <f>VLOOKUP(C108,[1]Dossardage!$B$4:$G$203,4,FALSE)</f>
        <v>BG</v>
      </c>
      <c r="G108" s="3" t="str">
        <f>VLOOKUP(C108,[1]Dossardage!$B$4:$G$203,5,FALSE)</f>
        <v>Collège Léo Lagrange</v>
      </c>
      <c r="H108" s="11">
        <v>6</v>
      </c>
      <c r="I108" s="10">
        <f>IFERROR(VLOOKUP(H108,$M$7:$N$56,2,TRUE),"0")</f>
        <v>6</v>
      </c>
    </row>
    <row r="109" spans="2:9" x14ac:dyDescent="0.25">
      <c r="B109" s="12">
        <f>IFERROR(RANK(H109,$H$7:$H$206,0),"")</f>
        <v>26</v>
      </c>
      <c r="C109" s="5">
        <v>303</v>
      </c>
      <c r="D109" s="3" t="str">
        <f>VLOOKUP(C109,[1]Dossardage!$B$4:$G$203,2,FALSE)</f>
        <v>JOHAN</v>
      </c>
      <c r="E109" s="3" t="str">
        <f>VLOOKUP(C109,[1]Dossardage!$B$4:$G$203,3,FALSE)</f>
        <v>Georges</v>
      </c>
      <c r="F109" s="3" t="str">
        <f>VLOOKUP(C109,[1]Dossardage!$B$4:$G$203,4,FALSE)</f>
        <v>BG</v>
      </c>
      <c r="G109" s="3" t="str">
        <f>VLOOKUP(C109,[1]Dossardage!$B$4:$G$203,5,FALSE)</f>
        <v>Collège Léo Lagrange</v>
      </c>
      <c r="H109" s="11">
        <v>7.2</v>
      </c>
      <c r="I109" s="10">
        <f>IFERROR(VLOOKUP(H109,$M$7:$N$56,2,TRUE),"0")</f>
        <v>13</v>
      </c>
    </row>
    <row r="110" spans="2:9" x14ac:dyDescent="0.25">
      <c r="B110" s="12">
        <f>IFERROR(RANK(H110,$H$7:$H$206,0),"")</f>
        <v>94</v>
      </c>
      <c r="C110" s="5">
        <v>304</v>
      </c>
      <c r="D110" s="3" t="str">
        <f>VLOOKUP(C110,[1]Dossardage!$B$4:$G$203,2,FALSE)</f>
        <v>ZEGHDANE</v>
      </c>
      <c r="E110" s="3" t="str">
        <f>VLOOKUP(C110,[1]Dossardage!$B$4:$G$203,3,FALSE)</f>
        <v>Ilyan</v>
      </c>
      <c r="F110" s="3" t="str">
        <f>VLOOKUP(C110,[1]Dossardage!$B$4:$G$203,4,FALSE)</f>
        <v>BG</v>
      </c>
      <c r="G110" s="3" t="str">
        <f>VLOOKUP(C110,[1]Dossardage!$B$4:$G$203,5,FALSE)</f>
        <v>Collège Léo Lagrange</v>
      </c>
      <c r="H110" s="11">
        <v>6.2</v>
      </c>
      <c r="I110" s="10">
        <f>IFERROR(VLOOKUP(H110,$M$7:$N$56,2,TRUE),"0")</f>
        <v>7</v>
      </c>
    </row>
    <row r="111" spans="2:9" x14ac:dyDescent="0.25">
      <c r="B111" s="12">
        <f>IFERROR(RANK(H111,$H$7:$H$206,0),"")</f>
        <v>121</v>
      </c>
      <c r="C111" s="5">
        <v>305</v>
      </c>
      <c r="D111" s="3" t="str">
        <f>VLOOKUP(C111,[1]Dossardage!$B$4:$G$203,2,FALSE)</f>
        <v>SLIMANI</v>
      </c>
      <c r="E111" s="3" t="str">
        <f>VLOOKUP(C111,[1]Dossardage!$B$4:$G$203,3,FALSE)</f>
        <v>Aylan</v>
      </c>
      <c r="F111" s="3" t="str">
        <f>VLOOKUP(C111,[1]Dossardage!$B$4:$G$203,4,FALSE)</f>
        <v>BG</v>
      </c>
      <c r="G111" s="3" t="str">
        <f>VLOOKUP(C111,[1]Dossardage!$B$4:$G$203,5,FALSE)</f>
        <v>Collège Léo Lagrange</v>
      </c>
      <c r="H111" s="11">
        <v>5.9</v>
      </c>
      <c r="I111" s="10">
        <f>IFERROR(VLOOKUP(H111,$M$7:$N$56,2,TRUE),"0")</f>
        <v>5</v>
      </c>
    </row>
    <row r="112" spans="2:9" x14ac:dyDescent="0.25">
      <c r="B112" s="12">
        <f>IFERROR(RANK(H112,$H$7:$H$206,0),"")</f>
        <v>145</v>
      </c>
      <c r="C112" s="5">
        <v>306</v>
      </c>
      <c r="D112" s="3" t="str">
        <f>VLOOKUP(C112,[1]Dossardage!$B$4:$G$203,2,FALSE)</f>
        <v>KHADHRANI</v>
      </c>
      <c r="E112" s="3" t="str">
        <f>VLOOKUP(C112,[1]Dossardage!$B$4:$G$203,3,FALSE)</f>
        <v>JIBRIL</v>
      </c>
      <c r="F112" s="3" t="str">
        <f>VLOOKUP(C112,[1]Dossardage!$B$4:$G$203,4,FALSE)</f>
        <v>BG</v>
      </c>
      <c r="G112" s="3" t="str">
        <f>VLOOKUP(C112,[1]Dossardage!$B$4:$G$203,5,FALSE)</f>
        <v>Collège Léo Lagrange</v>
      </c>
      <c r="H112" s="11">
        <v>5</v>
      </c>
      <c r="I112" s="10">
        <f>IFERROR(VLOOKUP(H112,$M$7:$N$56,2,TRUE),"0")</f>
        <v>1</v>
      </c>
    </row>
    <row r="113" spans="2:9" x14ac:dyDescent="0.25">
      <c r="B113" s="12">
        <f>IFERROR(RANK(H113,$H$7:$H$206,0),"")</f>
        <v>14</v>
      </c>
      <c r="C113" s="5">
        <v>307</v>
      </c>
      <c r="D113" s="3" t="str">
        <f>VLOOKUP(C113,[1]Dossardage!$B$4:$G$203,2,FALSE)</f>
        <v>EL KALOUI</v>
      </c>
      <c r="E113" s="3" t="str">
        <f>VLOOKUP(C113,[1]Dossardage!$B$4:$G$203,3,FALSE)</f>
        <v>MOHAMED</v>
      </c>
      <c r="F113" s="3" t="str">
        <f>VLOOKUP(C113,[1]Dossardage!$B$4:$G$203,4,FALSE)</f>
        <v>BG</v>
      </c>
      <c r="G113" s="3" t="str">
        <f>VLOOKUP(C113,[1]Dossardage!$B$4:$G$203,5,FALSE)</f>
        <v>Collège Léo Lagrange</v>
      </c>
      <c r="H113" s="11">
        <v>7.5</v>
      </c>
      <c r="I113" s="10">
        <f>IFERROR(VLOOKUP(H113,$M$7:$N$56,2,TRUE),"0")</f>
        <v>15</v>
      </c>
    </row>
    <row r="114" spans="2:9" x14ac:dyDescent="0.25">
      <c r="B114" s="12">
        <f>IFERROR(RANK(H114,$H$7:$H$206,0),"")</f>
        <v>99</v>
      </c>
      <c r="C114" s="5">
        <v>308</v>
      </c>
      <c r="D114" s="3" t="str">
        <f>VLOOKUP(C114,[1]Dossardage!$B$4:$G$203,2,FALSE)</f>
        <v>MARCOUX</v>
      </c>
      <c r="E114" s="3" t="str">
        <f>VLOOKUP(C114,[1]Dossardage!$B$4:$G$203,3,FALSE)</f>
        <v>Medine</v>
      </c>
      <c r="F114" s="3" t="str">
        <f>VLOOKUP(C114,[1]Dossardage!$B$4:$G$203,4,FALSE)</f>
        <v>BG</v>
      </c>
      <c r="G114" s="3" t="str">
        <f>VLOOKUP(C114,[1]Dossardage!$B$4:$G$203,5,FALSE)</f>
        <v>Collège Léo Lagrange</v>
      </c>
      <c r="H114" s="11">
        <v>6.15</v>
      </c>
      <c r="I114" s="10">
        <f>IFERROR(VLOOKUP(H114,$M$7:$N$56,2,TRUE),"0")</f>
        <v>7</v>
      </c>
    </row>
    <row r="115" spans="2:9" x14ac:dyDescent="0.25">
      <c r="B115" s="12">
        <f>IFERROR(RANK(H115,$H$7:$H$206,0),"")</f>
        <v>114</v>
      </c>
      <c r="C115" s="5">
        <v>309</v>
      </c>
      <c r="D115" s="3" t="str">
        <f>VLOOKUP(C115,[1]Dossardage!$B$4:$G$203,2,FALSE)</f>
        <v>ARROUF</v>
      </c>
      <c r="E115" s="3" t="str">
        <f>VLOOKUP(C115,[1]Dossardage!$B$4:$G$203,3,FALSE)</f>
        <v>Kais</v>
      </c>
      <c r="F115" s="3" t="str">
        <f>VLOOKUP(C115,[1]Dossardage!$B$4:$G$203,4,FALSE)</f>
        <v>BG</v>
      </c>
      <c r="G115" s="3" t="str">
        <f>VLOOKUP(C115,[1]Dossardage!$B$4:$G$203,5,FALSE)</f>
        <v>Collège les Aurains</v>
      </c>
      <c r="H115" s="11">
        <v>6</v>
      </c>
      <c r="I115" s="10">
        <f>IFERROR(VLOOKUP(H115,$M$7:$N$56,2,TRUE),"0")</f>
        <v>6</v>
      </c>
    </row>
    <row r="116" spans="2:9" x14ac:dyDescent="0.25">
      <c r="B116" s="12" t="str">
        <f>IFERROR(RANK(H116,$H$7:$H$206,0),"")</f>
        <v/>
      </c>
      <c r="C116" s="5">
        <v>310</v>
      </c>
      <c r="D116" s="3">
        <f>VLOOKUP(C116,[1]Dossardage!$B$4:$G$203,2,FALSE)</f>
        <v>0</v>
      </c>
      <c r="E116" s="3">
        <f>VLOOKUP(C116,[1]Dossardage!$B$4:$G$203,3,FALSE)</f>
        <v>0</v>
      </c>
      <c r="F116" s="3">
        <f>VLOOKUP(C116,[1]Dossardage!$B$4:$G$203,4,FALSE)</f>
        <v>0</v>
      </c>
      <c r="G116" s="3">
        <f>VLOOKUP(C116,[1]Dossardage!$B$4:$G$203,5,FALSE)</f>
        <v>0</v>
      </c>
      <c r="H116" s="11"/>
      <c r="I116" s="10" t="str">
        <f>IFERROR(VLOOKUP(H116,$M$7:$N$56,2,TRUE),"0")</f>
        <v>0</v>
      </c>
    </row>
    <row r="117" spans="2:9" x14ac:dyDescent="0.25">
      <c r="B117" s="12">
        <f>IFERROR(RANK(H117,$H$7:$H$206,0),"")</f>
        <v>152</v>
      </c>
      <c r="C117" s="5">
        <v>311</v>
      </c>
      <c r="D117" s="3" t="str">
        <f>VLOOKUP(C117,[1]Dossardage!$B$4:$G$203,2,FALSE)</f>
        <v>SACREZ</v>
      </c>
      <c r="E117" s="3" t="str">
        <f>VLOOKUP(C117,[1]Dossardage!$B$4:$G$203,3,FALSE)</f>
        <v>Sheridan</v>
      </c>
      <c r="F117" s="3" t="str">
        <f>VLOOKUP(C117,[1]Dossardage!$B$4:$G$203,4,FALSE)</f>
        <v>BG</v>
      </c>
      <c r="G117" s="3" t="str">
        <f>VLOOKUP(C117,[1]Dossardage!$B$4:$G$203,5,FALSE)</f>
        <v>Collège les Aurains</v>
      </c>
      <c r="H117" s="11">
        <v>4.0999999999999996</v>
      </c>
      <c r="I117" s="10">
        <f>IFERROR(VLOOKUP(H117,$M$7:$N$56,2,TRUE),"0")</f>
        <v>1</v>
      </c>
    </row>
    <row r="118" spans="2:9" x14ac:dyDescent="0.25">
      <c r="B118" s="12">
        <f>IFERROR(RANK(H118,$H$7:$H$206,0),"")</f>
        <v>101</v>
      </c>
      <c r="C118" s="5">
        <v>312</v>
      </c>
      <c r="D118" s="3" t="str">
        <f>VLOOKUP(C118,[1]Dossardage!$B$4:$G$203,2,FALSE)</f>
        <v>IBERT</v>
      </c>
      <c r="E118" s="3" t="str">
        <f>VLOOKUP(C118,[1]Dossardage!$B$4:$G$203,3,FALSE)</f>
        <v>JORIS</v>
      </c>
      <c r="F118" s="3" t="str">
        <f>VLOOKUP(C118,[1]Dossardage!$B$4:$G$203,4,FALSE)</f>
        <v>BG</v>
      </c>
      <c r="G118" s="3" t="str">
        <f>VLOOKUP(C118,[1]Dossardage!$B$4:$G$203,5,FALSE)</f>
        <v>Collège les Deux Vallées</v>
      </c>
      <c r="H118" s="11">
        <v>6.1</v>
      </c>
      <c r="I118" s="10">
        <f>IFERROR(VLOOKUP(H118,$M$7:$N$56,2,TRUE),"0")</f>
        <v>6</v>
      </c>
    </row>
    <row r="119" spans="2:9" x14ac:dyDescent="0.25">
      <c r="B119" s="12">
        <f>IFERROR(RANK(H119,$H$7:$H$206,0),"")</f>
        <v>57</v>
      </c>
      <c r="C119" s="5">
        <v>313</v>
      </c>
      <c r="D119" s="3" t="str">
        <f>VLOOKUP(C119,[1]Dossardage!$B$4:$G$203,2,FALSE)</f>
        <v>CREPIN</v>
      </c>
      <c r="E119" s="3" t="str">
        <f>VLOOKUP(C119,[1]Dossardage!$B$4:$G$203,3,FALSE)</f>
        <v>DYLAN</v>
      </c>
      <c r="F119" s="3" t="str">
        <f>VLOOKUP(C119,[1]Dossardage!$B$4:$G$203,4,FALSE)</f>
        <v>BG</v>
      </c>
      <c r="G119" s="3" t="str">
        <f>VLOOKUP(C119,[1]Dossardage!$B$4:$G$203,5,FALSE)</f>
        <v>Collège les Deux Vallées</v>
      </c>
      <c r="H119" s="11">
        <v>6.7</v>
      </c>
      <c r="I119" s="10">
        <f>IFERROR(VLOOKUP(H119,$M$7:$N$56,2,TRUE),"0")</f>
        <v>10</v>
      </c>
    </row>
    <row r="120" spans="2:9" x14ac:dyDescent="0.25">
      <c r="B120" s="12">
        <f>IFERROR(RANK(H120,$H$7:$H$206,0),"")</f>
        <v>3</v>
      </c>
      <c r="C120" s="5">
        <v>314</v>
      </c>
      <c r="D120" s="3" t="str">
        <f>VLOOKUP(C120,[1]Dossardage!$B$4:$G$203,2,FALSE)</f>
        <v>BOUILLEAUX</v>
      </c>
      <c r="E120" s="3" t="str">
        <f>VLOOKUP(C120,[1]Dossardage!$B$4:$G$203,3,FALSE)</f>
        <v>Kenny</v>
      </c>
      <c r="F120" s="3" t="str">
        <f>VLOOKUP(C120,[1]Dossardage!$B$4:$G$203,4,FALSE)</f>
        <v>BG</v>
      </c>
      <c r="G120" s="3" t="str">
        <f>VLOOKUP(C120,[1]Dossardage!$B$4:$G$203,5,FALSE)</f>
        <v>Collège les Deux Vallées</v>
      </c>
      <c r="H120" s="11">
        <v>8.6999999999999993</v>
      </c>
      <c r="I120" s="10">
        <f>IFERROR(VLOOKUP(H120,$M$7:$N$56,2,TRUE),"0")</f>
        <v>23</v>
      </c>
    </row>
    <row r="121" spans="2:9" x14ac:dyDescent="0.25">
      <c r="B121" s="12">
        <f>IFERROR(RANK(H121,$H$7:$H$206,0),"")</f>
        <v>17</v>
      </c>
      <c r="C121" s="5">
        <v>315</v>
      </c>
      <c r="D121" s="3" t="str">
        <f>VLOOKUP(C121,[1]Dossardage!$B$4:$G$203,2,FALSE)</f>
        <v>GOLINVAL</v>
      </c>
      <c r="E121" s="3" t="str">
        <f>VLOOKUP(C121,[1]Dossardage!$B$4:$G$203,3,FALSE)</f>
        <v>Léo</v>
      </c>
      <c r="F121" s="3" t="str">
        <f>VLOOKUP(C121,[1]Dossardage!$B$4:$G$203,4,FALSE)</f>
        <v>BG</v>
      </c>
      <c r="G121" s="3" t="str">
        <f>VLOOKUP(C121,[1]Dossardage!$B$4:$G$203,5,FALSE)</f>
        <v>Collège les Deux Vallées</v>
      </c>
      <c r="H121" s="11">
        <v>7.4</v>
      </c>
      <c r="I121" s="10">
        <f>IFERROR(VLOOKUP(H121,$M$7:$N$56,2,TRUE),"0")</f>
        <v>14</v>
      </c>
    </row>
    <row r="122" spans="2:9" x14ac:dyDescent="0.25">
      <c r="B122" s="12">
        <f>IFERROR(RANK(H122,$H$7:$H$206,0),"")</f>
        <v>101</v>
      </c>
      <c r="C122" s="5">
        <v>316</v>
      </c>
      <c r="D122" s="3" t="str">
        <f>VLOOKUP(C122,[1]Dossardage!$B$4:$G$203,2,FALSE)</f>
        <v>BEAUPERE</v>
      </c>
      <c r="E122" s="3" t="str">
        <f>VLOOKUP(C122,[1]Dossardage!$B$4:$G$203,3,FALSE)</f>
        <v>ENZO</v>
      </c>
      <c r="F122" s="3" t="str">
        <f>VLOOKUP(C122,[1]Dossardage!$B$4:$G$203,4,FALSE)</f>
        <v>BG</v>
      </c>
      <c r="G122" s="3" t="str">
        <f>VLOOKUP(C122,[1]Dossardage!$B$4:$G$203,5,FALSE)</f>
        <v>Collège les Deux Vallées</v>
      </c>
      <c r="H122" s="11">
        <v>6.1</v>
      </c>
      <c r="I122" s="10">
        <f>IFERROR(VLOOKUP(H122,$M$7:$N$56,2,TRUE),"0")</f>
        <v>6</v>
      </c>
    </row>
    <row r="123" spans="2:9" x14ac:dyDescent="0.25">
      <c r="B123" s="12">
        <f>IFERROR(RANK(H123,$H$7:$H$206,0),"")</f>
        <v>79</v>
      </c>
      <c r="C123" s="5">
        <v>317</v>
      </c>
      <c r="D123" s="3" t="str">
        <f>VLOOKUP(C123,[1]Dossardage!$B$4:$G$203,2,FALSE)</f>
        <v>MARIAU</v>
      </c>
      <c r="E123" s="3" t="str">
        <f>VLOOKUP(C123,[1]Dossardage!$B$4:$G$203,3,FALSE)</f>
        <v>Léo</v>
      </c>
      <c r="F123" s="3" t="str">
        <f>VLOOKUP(C123,[1]Dossardage!$B$4:$G$203,4,FALSE)</f>
        <v>BG</v>
      </c>
      <c r="G123" s="3" t="str">
        <f>VLOOKUP(C123,[1]Dossardage!$B$4:$G$203,5,FALSE)</f>
        <v>Collège Mabillon</v>
      </c>
      <c r="H123" s="11">
        <v>6.4</v>
      </c>
      <c r="I123" s="10">
        <f>IFERROR(VLOOKUP(H123,$M$7:$N$56,2,TRUE),"0")</f>
        <v>8</v>
      </c>
    </row>
    <row r="124" spans="2:9" x14ac:dyDescent="0.25">
      <c r="B124" s="12">
        <f>IFERROR(RANK(H124,$H$7:$H$206,0),"")</f>
        <v>50</v>
      </c>
      <c r="C124" s="5">
        <v>318</v>
      </c>
      <c r="D124" s="3" t="str">
        <f>VLOOKUP(C124,[1]Dossardage!$B$4:$G$203,2,FALSE)</f>
        <v>DEMISSY</v>
      </c>
      <c r="E124" s="3" t="str">
        <f>VLOOKUP(C124,[1]Dossardage!$B$4:$G$203,3,FALSE)</f>
        <v>Jules</v>
      </c>
      <c r="F124" s="3" t="str">
        <f>VLOOKUP(C124,[1]Dossardage!$B$4:$G$203,4,FALSE)</f>
        <v>BG</v>
      </c>
      <c r="G124" s="3" t="str">
        <f>VLOOKUP(C124,[1]Dossardage!$B$4:$G$203,5,FALSE)</f>
        <v>Collège Marie-Hélène Cardot</v>
      </c>
      <c r="H124" s="11">
        <v>6.8</v>
      </c>
      <c r="I124" s="10">
        <f>IFERROR(VLOOKUP(H124,$M$7:$N$56,2,TRUE),"0")</f>
        <v>11</v>
      </c>
    </row>
    <row r="125" spans="2:9" x14ac:dyDescent="0.25">
      <c r="B125" s="12">
        <f>IFERROR(RANK(H125,$H$7:$H$206,0),"")</f>
        <v>57</v>
      </c>
      <c r="C125" s="5">
        <v>319</v>
      </c>
      <c r="D125" s="3" t="str">
        <f>VLOOKUP(C125,[1]Dossardage!$B$4:$G$203,2,FALSE)</f>
        <v>GUILLEMIN</v>
      </c>
      <c r="E125" s="3" t="str">
        <f>VLOOKUP(C125,[1]Dossardage!$B$4:$G$203,3,FALSE)</f>
        <v>Ange</v>
      </c>
      <c r="F125" s="3" t="str">
        <f>VLOOKUP(C125,[1]Dossardage!$B$4:$G$203,4,FALSE)</f>
        <v>BG</v>
      </c>
      <c r="G125" s="3" t="str">
        <f>VLOOKUP(C125,[1]Dossardage!$B$4:$G$203,5,FALSE)</f>
        <v>Collège Marie-Hélène Cardot</v>
      </c>
      <c r="H125" s="11">
        <v>6.7</v>
      </c>
      <c r="I125" s="10">
        <f>IFERROR(VLOOKUP(H125,$M$7:$N$56,2,TRUE),"0")</f>
        <v>10</v>
      </c>
    </row>
    <row r="126" spans="2:9" x14ac:dyDescent="0.25">
      <c r="B126" s="12">
        <f>IFERROR(RANK(H126,$H$7:$H$206,0),"")</f>
        <v>146</v>
      </c>
      <c r="C126" s="5">
        <v>320</v>
      </c>
      <c r="D126" s="3" t="str">
        <f>VLOOKUP(C126,[1]Dossardage!$B$4:$G$203,2,FALSE)</f>
        <v>MAQUART</v>
      </c>
      <c r="E126" s="3" t="str">
        <f>VLOOKUP(C126,[1]Dossardage!$B$4:$G$203,3,FALSE)</f>
        <v>Martial</v>
      </c>
      <c r="F126" s="3" t="str">
        <f>VLOOKUP(C126,[1]Dossardage!$B$4:$G$203,4,FALSE)</f>
        <v>BG</v>
      </c>
      <c r="G126" s="3" t="str">
        <f>VLOOKUP(C126,[1]Dossardage!$B$4:$G$203,5,FALSE)</f>
        <v>Collège Marie-Hélène Cardot</v>
      </c>
      <c r="H126" s="11">
        <v>4.9000000000000004</v>
      </c>
      <c r="I126" s="10">
        <f>IFERROR(VLOOKUP(H126,$M$7:$N$56,2,TRUE),"0")</f>
        <v>1</v>
      </c>
    </row>
    <row r="127" spans="2:9" x14ac:dyDescent="0.25">
      <c r="B127" s="12">
        <f>IFERROR(RANK(H127,$H$7:$H$206,0),"")</f>
        <v>127</v>
      </c>
      <c r="C127" s="5">
        <v>321</v>
      </c>
      <c r="D127" s="3" t="str">
        <f>VLOOKUP(C127,[1]Dossardage!$B$4:$G$203,2,FALSE)</f>
        <v>MONTAILLER</v>
      </c>
      <c r="E127" s="3" t="str">
        <f>VLOOKUP(C127,[1]Dossardage!$B$4:$G$203,3,FALSE)</f>
        <v>Maël</v>
      </c>
      <c r="F127" s="3" t="str">
        <f>VLOOKUP(C127,[1]Dossardage!$B$4:$G$203,4,FALSE)</f>
        <v>BG</v>
      </c>
      <c r="G127" s="3" t="str">
        <f>VLOOKUP(C127,[1]Dossardage!$B$4:$G$203,5,FALSE)</f>
        <v>Collège Marie-Hélène Cardot</v>
      </c>
      <c r="H127" s="11">
        <v>5.7</v>
      </c>
      <c r="I127" s="10">
        <f>IFERROR(VLOOKUP(H127,$M$7:$N$56,2,TRUE),"0")</f>
        <v>4</v>
      </c>
    </row>
    <row r="128" spans="2:9" x14ac:dyDescent="0.25">
      <c r="B128" s="12">
        <f>IFERROR(RANK(H128,$H$7:$H$206,0),"")</f>
        <v>30</v>
      </c>
      <c r="C128" s="5">
        <v>322</v>
      </c>
      <c r="D128" s="3" t="str">
        <f>VLOOKUP(C128,[1]Dossardage!$B$4:$G$203,2,FALSE)</f>
        <v>MÉRIEUX</v>
      </c>
      <c r="E128" s="3" t="str">
        <f>VLOOKUP(C128,[1]Dossardage!$B$4:$G$203,3,FALSE)</f>
        <v>Mathys</v>
      </c>
      <c r="F128" s="3" t="str">
        <f>VLOOKUP(C128,[1]Dossardage!$B$4:$G$203,4,FALSE)</f>
        <v>BG</v>
      </c>
      <c r="G128" s="3" t="str">
        <f>VLOOKUP(C128,[1]Dossardage!$B$4:$G$203,5,FALSE)</f>
        <v>Collège multisite Asfeld-Chateau Porcien</v>
      </c>
      <c r="H128" s="11">
        <v>7.1</v>
      </c>
      <c r="I128" s="10">
        <f>IFERROR(VLOOKUP(H128,$M$7:$N$56,2,TRUE),"0")</f>
        <v>13</v>
      </c>
    </row>
    <row r="129" spans="2:9" x14ac:dyDescent="0.25">
      <c r="B129" s="12">
        <f>IFERROR(RANK(H129,$H$7:$H$206,0),"")</f>
        <v>30</v>
      </c>
      <c r="C129" s="5">
        <v>323</v>
      </c>
      <c r="D129" s="3" t="str">
        <f>VLOOKUP(C129,[1]Dossardage!$B$4:$G$203,2,FALSE)</f>
        <v>LIORÉ</v>
      </c>
      <c r="E129" s="3" t="str">
        <f>VLOOKUP(C129,[1]Dossardage!$B$4:$G$203,3,FALSE)</f>
        <v>Simon</v>
      </c>
      <c r="F129" s="3" t="str">
        <f>VLOOKUP(C129,[1]Dossardage!$B$4:$G$203,4,FALSE)</f>
        <v>BG</v>
      </c>
      <c r="G129" s="3" t="str">
        <f>VLOOKUP(C129,[1]Dossardage!$B$4:$G$203,5,FALSE)</f>
        <v>Collège multisite Asfeld-Chateau Porcien</v>
      </c>
      <c r="H129" s="11">
        <v>7.1</v>
      </c>
      <c r="I129" s="10">
        <f>IFERROR(VLOOKUP(H129,$M$7:$N$56,2,TRUE),"0")</f>
        <v>13</v>
      </c>
    </row>
    <row r="130" spans="2:9" x14ac:dyDescent="0.25">
      <c r="B130" s="12">
        <f>IFERROR(RANK(H130,$H$7:$H$206,0),"")</f>
        <v>151</v>
      </c>
      <c r="C130" s="5">
        <v>324</v>
      </c>
      <c r="D130" s="3" t="str">
        <f>VLOOKUP(C130,[1]Dossardage!$B$4:$G$203,2,FALSE)</f>
        <v>JOVY SMITH</v>
      </c>
      <c r="E130" s="3" t="str">
        <f>VLOOKUP(C130,[1]Dossardage!$B$4:$G$203,3,FALSE)</f>
        <v>Tyméo</v>
      </c>
      <c r="F130" s="3" t="str">
        <f>VLOOKUP(C130,[1]Dossardage!$B$4:$G$203,4,FALSE)</f>
        <v>BG</v>
      </c>
      <c r="G130" s="3" t="str">
        <f>VLOOKUP(C130,[1]Dossardage!$B$4:$G$203,5,FALSE)</f>
        <v>Collège multisite Asfeld-Chateau Porcien</v>
      </c>
      <c r="H130" s="11">
        <v>4.5</v>
      </c>
      <c r="I130" s="10">
        <f>IFERROR(VLOOKUP(H130,$M$7:$N$56,2,TRUE),"0")</f>
        <v>1</v>
      </c>
    </row>
    <row r="131" spans="2:9" x14ac:dyDescent="0.25">
      <c r="B131" s="12">
        <f>IFERROR(RANK(H131,$H$7:$H$206,0),"")</f>
        <v>79</v>
      </c>
      <c r="C131" s="5">
        <v>325</v>
      </c>
      <c r="D131" s="3" t="str">
        <f>VLOOKUP(C131,[1]Dossardage!$B$4:$G$203,2,FALSE)</f>
        <v>TRÉZEUX</v>
      </c>
      <c r="E131" s="3" t="str">
        <f>VLOOKUP(C131,[1]Dossardage!$B$4:$G$203,3,FALSE)</f>
        <v>Jules</v>
      </c>
      <c r="F131" s="3" t="str">
        <f>VLOOKUP(C131,[1]Dossardage!$B$4:$G$203,4,FALSE)</f>
        <v>BG</v>
      </c>
      <c r="G131" s="3" t="str">
        <f>VLOOKUP(C131,[1]Dossardage!$B$4:$G$203,5,FALSE)</f>
        <v>Collège multisite Asfeld-Chateau Porcien</v>
      </c>
      <c r="H131" s="11">
        <v>6.4</v>
      </c>
      <c r="I131" s="10">
        <f>IFERROR(VLOOKUP(H131,$M$7:$N$56,2,TRUE),"0")</f>
        <v>8</v>
      </c>
    </row>
    <row r="132" spans="2:9" x14ac:dyDescent="0.25">
      <c r="B132" s="12" t="str">
        <f>IFERROR(RANK(H132,$H$7:$H$206,0),"")</f>
        <v/>
      </c>
      <c r="C132" s="5">
        <v>326</v>
      </c>
      <c r="D132" s="3">
        <f>VLOOKUP(C132,[1]Dossardage!$B$4:$G$203,2,FALSE)</f>
        <v>0</v>
      </c>
      <c r="E132" s="3">
        <f>VLOOKUP(C132,[1]Dossardage!$B$4:$G$203,3,FALSE)</f>
        <v>0</v>
      </c>
      <c r="F132" s="3">
        <f>VLOOKUP(C132,[1]Dossardage!$B$4:$G$203,4,FALSE)</f>
        <v>0</v>
      </c>
      <c r="G132" s="3">
        <f>VLOOKUP(C132,[1]Dossardage!$B$4:$G$203,5,FALSE)</f>
        <v>0</v>
      </c>
      <c r="H132" s="11"/>
      <c r="I132" s="10" t="str">
        <f>IFERROR(VLOOKUP(H132,$M$7:$N$56,2,TRUE),"0")</f>
        <v>0</v>
      </c>
    </row>
    <row r="133" spans="2:9" x14ac:dyDescent="0.25">
      <c r="B133" s="12" t="str">
        <f>IFERROR(RANK(H133,$H$7:$H$206,0),"")</f>
        <v/>
      </c>
      <c r="C133" s="5">
        <v>327</v>
      </c>
      <c r="D133" s="3">
        <f>VLOOKUP(C133,[1]Dossardage!$B$4:$G$203,2,FALSE)</f>
        <v>0</v>
      </c>
      <c r="E133" s="3">
        <f>VLOOKUP(C133,[1]Dossardage!$B$4:$G$203,3,FALSE)</f>
        <v>0</v>
      </c>
      <c r="F133" s="3">
        <f>VLOOKUP(C133,[1]Dossardage!$B$4:$G$203,4,FALSE)</f>
        <v>0</v>
      </c>
      <c r="G133" s="3">
        <f>VLOOKUP(C133,[1]Dossardage!$B$4:$G$203,5,FALSE)</f>
        <v>0</v>
      </c>
      <c r="H133" s="11"/>
      <c r="I133" s="10" t="str">
        <f>IFERROR(VLOOKUP(H133,$M$7:$N$56,2,TRUE),"0")</f>
        <v>0</v>
      </c>
    </row>
    <row r="134" spans="2:9" x14ac:dyDescent="0.25">
      <c r="B134" s="12" t="str">
        <f>IFERROR(RANK(H134,$H$7:$H$206,0),"")</f>
        <v/>
      </c>
      <c r="C134" s="5">
        <v>328</v>
      </c>
      <c r="D134" s="3">
        <f>VLOOKUP(C134,[1]Dossardage!$B$4:$G$203,2,FALSE)</f>
        <v>0</v>
      </c>
      <c r="E134" s="3">
        <f>VLOOKUP(C134,[1]Dossardage!$B$4:$G$203,3,FALSE)</f>
        <v>0</v>
      </c>
      <c r="F134" s="3">
        <f>VLOOKUP(C134,[1]Dossardage!$B$4:$G$203,4,FALSE)</f>
        <v>0</v>
      </c>
      <c r="G134" s="3">
        <f>VLOOKUP(C134,[1]Dossardage!$B$4:$G$203,5,FALSE)</f>
        <v>0</v>
      </c>
      <c r="H134" s="11"/>
      <c r="I134" s="10" t="str">
        <f>IFERROR(VLOOKUP(H134,$M$7:$N$56,2,TRUE),"0")</f>
        <v>0</v>
      </c>
    </row>
    <row r="135" spans="2:9" x14ac:dyDescent="0.25">
      <c r="B135" s="12" t="str">
        <f>IFERROR(RANK(H135,$H$7:$H$206,0),"")</f>
        <v/>
      </c>
      <c r="C135" s="5">
        <v>329</v>
      </c>
      <c r="D135" s="3" t="str">
        <f>VLOOKUP(C135,[1]Dossardage!$B$4:$G$203,2,FALSE)</f>
        <v>BOUILLOT-LAROCK</v>
      </c>
      <c r="E135" s="3" t="str">
        <f>VLOOKUP(C135,[1]Dossardage!$B$4:$G$203,3,FALSE)</f>
        <v>Arthur</v>
      </c>
      <c r="F135" s="3" t="str">
        <f>VLOOKUP(C135,[1]Dossardage!$B$4:$G$203,4,FALSE)</f>
        <v>BG</v>
      </c>
      <c r="G135" s="3" t="str">
        <f>VLOOKUP(C135,[1]Dossardage!$B$4:$G$203,5,FALSE)</f>
        <v>Collège Notre Dame</v>
      </c>
      <c r="H135" s="11"/>
      <c r="I135" s="10" t="str">
        <f>IFERROR(VLOOKUP(H135,$M$7:$N$56,2,TRUE),"0")</f>
        <v>0</v>
      </c>
    </row>
    <row r="136" spans="2:9" x14ac:dyDescent="0.25">
      <c r="B136" s="12" t="str">
        <f>IFERROR(RANK(H136,$H$7:$H$206,0),"")</f>
        <v/>
      </c>
      <c r="C136" s="5">
        <v>330</v>
      </c>
      <c r="D136" s="3" t="str">
        <f>VLOOKUP(C136,[1]Dossardage!$B$4:$G$203,2,FALSE)</f>
        <v>ANDRY</v>
      </c>
      <c r="E136" s="3" t="str">
        <f>VLOOKUP(C136,[1]Dossardage!$B$4:$G$203,3,FALSE)</f>
        <v>Raphaël</v>
      </c>
      <c r="F136" s="3" t="str">
        <f>VLOOKUP(C136,[1]Dossardage!$B$4:$G$203,4,FALSE)</f>
        <v>BG</v>
      </c>
      <c r="G136" s="3" t="str">
        <f>VLOOKUP(C136,[1]Dossardage!$B$4:$G$203,5,FALSE)</f>
        <v>Collège Notre Dame</v>
      </c>
      <c r="H136" s="11"/>
      <c r="I136" s="10" t="str">
        <f>IFERROR(VLOOKUP(H136,$M$7:$N$56,2,TRUE),"0")</f>
        <v>0</v>
      </c>
    </row>
    <row r="137" spans="2:9" x14ac:dyDescent="0.25">
      <c r="B137" s="12" t="str">
        <f>IFERROR(RANK(H137,$H$7:$H$206,0),"")</f>
        <v/>
      </c>
      <c r="C137" s="5">
        <v>331</v>
      </c>
      <c r="D137" s="3" t="str">
        <f>VLOOKUP(C137,[1]Dossardage!$B$4:$G$203,2,FALSE)</f>
        <v>SALOMON</v>
      </c>
      <c r="E137" s="3" t="str">
        <f>VLOOKUP(C137,[1]Dossardage!$B$4:$G$203,3,FALSE)</f>
        <v>Maël</v>
      </c>
      <c r="F137" s="3" t="str">
        <f>VLOOKUP(C137,[1]Dossardage!$B$4:$G$203,4,FALSE)</f>
        <v>BG</v>
      </c>
      <c r="G137" s="3" t="str">
        <f>VLOOKUP(C137,[1]Dossardage!$B$4:$G$203,5,FALSE)</f>
        <v>Collège Notre Dame</v>
      </c>
      <c r="H137" s="11"/>
      <c r="I137" s="10" t="str">
        <f>IFERROR(VLOOKUP(H137,$M$7:$N$56,2,TRUE),"0")</f>
        <v>0</v>
      </c>
    </row>
    <row r="138" spans="2:9" x14ac:dyDescent="0.25">
      <c r="B138" s="12" t="str">
        <f>IFERROR(RANK(H138,$H$7:$H$206,0),"")</f>
        <v/>
      </c>
      <c r="C138" s="5">
        <v>332</v>
      </c>
      <c r="D138" s="3" t="str">
        <f>VLOOKUP(C138,[1]Dossardage!$B$4:$G$203,2,FALSE)</f>
        <v>PIERRET HUREAUX</v>
      </c>
      <c r="E138" s="3" t="str">
        <f>VLOOKUP(C138,[1]Dossardage!$B$4:$G$203,3,FALSE)</f>
        <v>César</v>
      </c>
      <c r="F138" s="3" t="str">
        <f>VLOOKUP(C138,[1]Dossardage!$B$4:$G$203,4,FALSE)</f>
        <v>BG</v>
      </c>
      <c r="G138" s="3" t="str">
        <f>VLOOKUP(C138,[1]Dossardage!$B$4:$G$203,5,FALSE)</f>
        <v>Collège Notre Dame</v>
      </c>
      <c r="H138" s="11"/>
      <c r="I138" s="10" t="str">
        <f>IFERROR(VLOOKUP(H138,$M$7:$N$56,2,TRUE),"0")</f>
        <v>0</v>
      </c>
    </row>
    <row r="139" spans="2:9" x14ac:dyDescent="0.25">
      <c r="B139" s="12" t="str">
        <f>IFERROR(RANK(H139,$H$7:$H$206,0),"")</f>
        <v/>
      </c>
      <c r="C139" s="5">
        <v>333</v>
      </c>
      <c r="D139" s="3" t="str">
        <f>VLOOKUP(C139,[1]Dossardage!$B$4:$G$203,2,FALSE)</f>
        <v>DIELS</v>
      </c>
      <c r="E139" s="3" t="str">
        <f>VLOOKUP(C139,[1]Dossardage!$B$4:$G$203,3,FALSE)</f>
        <v>Zadig</v>
      </c>
      <c r="F139" s="3" t="str">
        <f>VLOOKUP(C139,[1]Dossardage!$B$4:$G$203,4,FALSE)</f>
        <v>BG</v>
      </c>
      <c r="G139" s="3" t="str">
        <f>VLOOKUP(C139,[1]Dossardage!$B$4:$G$203,5,FALSE)</f>
        <v>Collège Notre Dame</v>
      </c>
      <c r="H139" s="11"/>
      <c r="I139" s="10" t="str">
        <f>IFERROR(VLOOKUP(H139,$M$7:$N$56,2,TRUE),"0")</f>
        <v>0</v>
      </c>
    </row>
    <row r="140" spans="2:9" x14ac:dyDescent="0.25">
      <c r="B140" s="12" t="str">
        <f>IFERROR(RANK(H140,$H$7:$H$206,0),"")</f>
        <v/>
      </c>
      <c r="C140" s="5">
        <v>334</v>
      </c>
      <c r="D140" s="3" t="str">
        <f>VLOOKUP(C140,[1]Dossardage!$B$4:$G$203,2,FALSE)</f>
        <v>PALERMO</v>
      </c>
      <c r="E140" s="3" t="str">
        <f>VLOOKUP(C140,[1]Dossardage!$B$4:$G$203,3,FALSE)</f>
        <v>Nino</v>
      </c>
      <c r="F140" s="3" t="str">
        <f>VLOOKUP(C140,[1]Dossardage!$B$4:$G$203,4,FALSE)</f>
        <v>BG</v>
      </c>
      <c r="G140" s="3" t="str">
        <f>VLOOKUP(C140,[1]Dossardage!$B$4:$G$203,5,FALSE)</f>
        <v>Collège Notre Dame</v>
      </c>
      <c r="H140" s="11"/>
      <c r="I140" s="10" t="str">
        <f>IFERROR(VLOOKUP(H140,$M$7:$N$56,2,TRUE),"0")</f>
        <v>0</v>
      </c>
    </row>
    <row r="141" spans="2:9" x14ac:dyDescent="0.25">
      <c r="B141" s="12" t="str">
        <f>IFERROR(RANK(H141,$H$7:$H$206,0),"")</f>
        <v/>
      </c>
      <c r="C141" s="5">
        <v>335</v>
      </c>
      <c r="D141" s="3">
        <f>VLOOKUP(C141,[1]Dossardage!$B$4:$G$203,2,FALSE)</f>
        <v>0</v>
      </c>
      <c r="E141" s="3">
        <f>VLOOKUP(C141,[1]Dossardage!$B$4:$G$203,3,FALSE)</f>
        <v>0</v>
      </c>
      <c r="F141" s="3">
        <f>VLOOKUP(C141,[1]Dossardage!$B$4:$G$203,4,FALSE)</f>
        <v>0</v>
      </c>
      <c r="G141" s="3">
        <f>VLOOKUP(C141,[1]Dossardage!$B$4:$G$203,5,FALSE)</f>
        <v>0</v>
      </c>
      <c r="H141" s="11"/>
      <c r="I141" s="10" t="str">
        <f>IFERROR(VLOOKUP(H141,$M$7:$N$56,2,TRUE),"0")</f>
        <v>0</v>
      </c>
    </row>
    <row r="142" spans="2:9" x14ac:dyDescent="0.25">
      <c r="B142" s="12">
        <f>IFERROR(RANK(H142,$H$7:$H$206,0),"")</f>
        <v>149</v>
      </c>
      <c r="C142" s="5">
        <v>336</v>
      </c>
      <c r="D142" s="3" t="str">
        <f>VLOOKUP(C142,[1]Dossardage!$B$4:$G$203,2,FALSE)</f>
        <v>CHABOTIER</v>
      </c>
      <c r="E142" s="3" t="str">
        <f>VLOOKUP(C142,[1]Dossardage!$B$4:$G$203,3,FALSE)</f>
        <v>Noé</v>
      </c>
      <c r="F142" s="3" t="str">
        <f>VLOOKUP(C142,[1]Dossardage!$B$4:$G$203,4,FALSE)</f>
        <v>BG</v>
      </c>
      <c r="G142" s="3" t="str">
        <f>VLOOKUP(C142,[1]Dossardage!$B$4:$G$203,5,FALSE)</f>
        <v>Collège Rouget-de-Lisle</v>
      </c>
      <c r="H142" s="11">
        <v>4.7</v>
      </c>
      <c r="I142" s="10">
        <f>IFERROR(VLOOKUP(H142,$M$7:$N$56,2,TRUE),"0")</f>
        <v>1</v>
      </c>
    </row>
    <row r="143" spans="2:9" x14ac:dyDescent="0.25">
      <c r="B143" s="12">
        <f>IFERROR(RANK(H143,$H$7:$H$206,0),"")</f>
        <v>38</v>
      </c>
      <c r="C143" s="5">
        <v>337</v>
      </c>
      <c r="D143" s="3" t="str">
        <f>VLOOKUP(C143,[1]Dossardage!$B$4:$G$203,2,FALSE)</f>
        <v>VAUCHAMPS</v>
      </c>
      <c r="E143" s="3" t="str">
        <f>VLOOKUP(C143,[1]Dossardage!$B$4:$G$203,3,FALSE)</f>
        <v>Devon</v>
      </c>
      <c r="F143" s="3" t="str">
        <f>VLOOKUP(C143,[1]Dossardage!$B$4:$G$203,4,FALSE)</f>
        <v>BG</v>
      </c>
      <c r="G143" s="3" t="str">
        <f>VLOOKUP(C143,[1]Dossardage!$B$4:$G$203,5,FALSE)</f>
        <v>Collège Saint-Jean-Baptiste de La Salle</v>
      </c>
      <c r="H143" s="11">
        <v>7</v>
      </c>
      <c r="I143" s="10">
        <f>IFERROR(VLOOKUP(H143,$M$7:$N$56,2,TRUE),"0")</f>
        <v>12</v>
      </c>
    </row>
    <row r="144" spans="2:9" x14ac:dyDescent="0.25">
      <c r="B144" s="12">
        <f>IFERROR(RANK(H144,$H$7:$H$206,0),"")</f>
        <v>94</v>
      </c>
      <c r="C144" s="5">
        <v>338</v>
      </c>
      <c r="D144" s="3" t="str">
        <f>VLOOKUP(C144,[1]Dossardage!$B$4:$G$203,2,FALSE)</f>
        <v>MILLOT</v>
      </c>
      <c r="E144" s="3" t="str">
        <f>VLOOKUP(C144,[1]Dossardage!$B$4:$G$203,3,FALSE)</f>
        <v>Elliot</v>
      </c>
      <c r="F144" s="3" t="str">
        <f>VLOOKUP(C144,[1]Dossardage!$B$4:$G$203,4,FALSE)</f>
        <v>BG</v>
      </c>
      <c r="G144" s="3" t="str">
        <f>VLOOKUP(C144,[1]Dossardage!$B$4:$G$203,5,FALSE)</f>
        <v>Collège Saint-Jean-Baptiste de La Salle</v>
      </c>
      <c r="H144" s="11">
        <v>6.2</v>
      </c>
      <c r="I144" s="10">
        <f>IFERROR(VLOOKUP(H144,$M$7:$N$56,2,TRUE),"0")</f>
        <v>7</v>
      </c>
    </row>
    <row r="145" spans="2:9" x14ac:dyDescent="0.25">
      <c r="B145" s="12">
        <f>IFERROR(RANK(H145,$H$7:$H$206,0),"")</f>
        <v>101</v>
      </c>
      <c r="C145" s="5">
        <v>339</v>
      </c>
      <c r="D145" s="3" t="str">
        <f>VLOOKUP(C145,[1]Dossardage!$B$4:$G$203,2,FALSE)</f>
        <v>COQUELET</v>
      </c>
      <c r="E145" s="3" t="str">
        <f>VLOOKUP(C145,[1]Dossardage!$B$4:$G$203,3,FALSE)</f>
        <v>ARTHUR</v>
      </c>
      <c r="F145" s="3" t="str">
        <f>VLOOKUP(C145,[1]Dossardage!$B$4:$G$203,4,FALSE)</f>
        <v>BG</v>
      </c>
      <c r="G145" s="3" t="str">
        <f>VLOOKUP(C145,[1]Dossardage!$B$4:$G$203,5,FALSE)</f>
        <v>Collège Saint-Jean-Baptiste de La Salle</v>
      </c>
      <c r="H145" s="11">
        <v>6.1</v>
      </c>
      <c r="I145" s="10">
        <f>IFERROR(VLOOKUP(H145,$M$7:$N$56,2,TRUE),"0")</f>
        <v>6</v>
      </c>
    </row>
    <row r="146" spans="2:9" x14ac:dyDescent="0.25">
      <c r="B146" s="12" t="str">
        <f>IFERROR(RANK(H146,$H$7:$H$206,0),"")</f>
        <v/>
      </c>
      <c r="C146" s="5">
        <v>340</v>
      </c>
      <c r="D146" s="3">
        <f>VLOOKUP(C146,[1]Dossardage!$B$4:$G$203,2,FALSE)</f>
        <v>0</v>
      </c>
      <c r="E146" s="3">
        <f>VLOOKUP(C146,[1]Dossardage!$B$4:$G$203,3,FALSE)</f>
        <v>0</v>
      </c>
      <c r="F146" s="3">
        <f>VLOOKUP(C146,[1]Dossardage!$B$4:$G$203,4,FALSE)</f>
        <v>0</v>
      </c>
      <c r="G146" s="3">
        <f>VLOOKUP(C146,[1]Dossardage!$B$4:$G$203,5,FALSE)</f>
        <v>0</v>
      </c>
      <c r="H146" s="11"/>
      <c r="I146" s="10" t="str">
        <f>IFERROR(VLOOKUP(H146,$M$7:$N$56,2,TRUE),"0")</f>
        <v>0</v>
      </c>
    </row>
    <row r="147" spans="2:9" x14ac:dyDescent="0.25">
      <c r="B147" s="12" t="str">
        <f>IFERROR(RANK(H147,$H$7:$H$206,0),"")</f>
        <v/>
      </c>
      <c r="C147" s="5">
        <v>341</v>
      </c>
      <c r="D147" s="3">
        <f>VLOOKUP(C147,[1]Dossardage!$B$4:$G$203,2,FALSE)</f>
        <v>0</v>
      </c>
      <c r="E147" s="3">
        <f>VLOOKUP(C147,[1]Dossardage!$B$4:$G$203,3,FALSE)</f>
        <v>0</v>
      </c>
      <c r="F147" s="3">
        <f>VLOOKUP(C147,[1]Dossardage!$B$4:$G$203,4,FALSE)</f>
        <v>0</v>
      </c>
      <c r="G147" s="3">
        <f>VLOOKUP(C147,[1]Dossardage!$B$4:$G$203,5,FALSE)</f>
        <v>0</v>
      </c>
      <c r="H147" s="11"/>
      <c r="I147" s="10" t="str">
        <f>IFERROR(VLOOKUP(H147,$M$7:$N$56,2,TRUE),"0")</f>
        <v>0</v>
      </c>
    </row>
    <row r="148" spans="2:9" x14ac:dyDescent="0.25">
      <c r="B148" s="12">
        <f>IFERROR(RANK(H148,$H$7:$H$206,0),"")</f>
        <v>20</v>
      </c>
      <c r="C148" s="5">
        <v>342</v>
      </c>
      <c r="D148" s="3" t="str">
        <f>VLOOKUP(C148,[1]Dossardage!$B$4:$G$203,2,FALSE)</f>
        <v>ROUDAUT</v>
      </c>
      <c r="E148" s="3" t="str">
        <f>VLOOKUP(C148,[1]Dossardage!$B$4:$G$203,3,FALSE)</f>
        <v>Victor</v>
      </c>
      <c r="F148" s="3" t="str">
        <f>VLOOKUP(C148,[1]Dossardage!$B$4:$G$203,4,FALSE)</f>
        <v>BG</v>
      </c>
      <c r="G148" s="3" t="str">
        <f>VLOOKUP(C148,[1]Dossardage!$B$4:$G$203,5,FALSE)</f>
        <v>Collège Saint-Jean-Baptiste de La Salle</v>
      </c>
      <c r="H148" s="11">
        <v>7.3</v>
      </c>
      <c r="I148" s="10">
        <f>IFERROR(VLOOKUP(H148,$M$7:$N$56,2,TRUE),"0")</f>
        <v>14</v>
      </c>
    </row>
    <row r="149" spans="2:9" x14ac:dyDescent="0.25">
      <c r="B149" s="12">
        <f>IFERROR(RANK(H149,$H$7:$H$206,0),"")</f>
        <v>101</v>
      </c>
      <c r="C149" s="5">
        <v>343</v>
      </c>
      <c r="D149" s="3" t="str">
        <f>VLOOKUP(C149,[1]Dossardage!$B$4:$G$203,2,FALSE)</f>
        <v>DANGIN</v>
      </c>
      <c r="E149" s="3" t="str">
        <f>VLOOKUP(C149,[1]Dossardage!$B$4:$G$203,3,FALSE)</f>
        <v>MATYS</v>
      </c>
      <c r="F149" s="3" t="str">
        <f>VLOOKUP(C149,[1]Dossardage!$B$4:$G$203,4,FALSE)</f>
        <v>BG</v>
      </c>
      <c r="G149" s="3" t="str">
        <f>VLOOKUP(C149,[1]Dossardage!$B$4:$G$203,5,FALSE)</f>
        <v>Collège Salengro</v>
      </c>
      <c r="H149" s="11">
        <v>6.1</v>
      </c>
      <c r="I149" s="10">
        <f>IFERROR(VLOOKUP(H149,$M$7:$N$56,2,TRUE),"0")</f>
        <v>6</v>
      </c>
    </row>
    <row r="150" spans="2:9" x14ac:dyDescent="0.25">
      <c r="B150" s="12">
        <f>IFERROR(RANK(H150,$H$7:$H$206,0),"")</f>
        <v>127</v>
      </c>
      <c r="C150" s="5">
        <v>344</v>
      </c>
      <c r="D150" s="3" t="str">
        <f>VLOOKUP(C150,[1]Dossardage!$B$4:$G$203,2,FALSE)</f>
        <v>MOUTANA</v>
      </c>
      <c r="E150" s="3" t="str">
        <f>VLOOKUP(C150,[1]Dossardage!$B$4:$G$203,3,FALSE)</f>
        <v>KEVIN</v>
      </c>
      <c r="F150" s="3" t="str">
        <f>VLOOKUP(C150,[1]Dossardage!$B$4:$G$203,4,FALSE)</f>
        <v>BG</v>
      </c>
      <c r="G150" s="3" t="str">
        <f>VLOOKUP(C150,[1]Dossardage!$B$4:$G$203,5,FALSE)</f>
        <v>Collège Salengro</v>
      </c>
      <c r="H150" s="11">
        <v>5.7</v>
      </c>
      <c r="I150" s="10">
        <f>IFERROR(VLOOKUP(H150,$M$7:$N$56,2,TRUE),"0")</f>
        <v>4</v>
      </c>
    </row>
    <row r="151" spans="2:9" x14ac:dyDescent="0.25">
      <c r="B151" s="12">
        <f>IFERROR(RANK(H151,$H$7:$H$206,0),"")</f>
        <v>88</v>
      </c>
      <c r="C151" s="5">
        <v>345</v>
      </c>
      <c r="D151" s="3" t="str">
        <f>VLOOKUP(C151,[1]Dossardage!$B$4:$G$203,2,FALSE)</f>
        <v>PIERARD</v>
      </c>
      <c r="E151" s="3" t="str">
        <f>VLOOKUP(C151,[1]Dossardage!$B$4:$G$203,3,FALSE)</f>
        <v>Ylan</v>
      </c>
      <c r="F151" s="3" t="str">
        <f>VLOOKUP(C151,[1]Dossardage!$B$4:$G$203,4,FALSE)</f>
        <v>BG</v>
      </c>
      <c r="G151" s="3" t="str">
        <f>VLOOKUP(C151,[1]Dossardage!$B$4:$G$203,5,FALSE)</f>
        <v>Collège Salengro</v>
      </c>
      <c r="H151" s="11">
        <v>6.3</v>
      </c>
      <c r="I151" s="10">
        <f>IFERROR(VLOOKUP(H151,$M$7:$N$56,2,TRUE),"0")</f>
        <v>7</v>
      </c>
    </row>
    <row r="152" spans="2:9" x14ac:dyDescent="0.25">
      <c r="B152" s="12">
        <f>IFERROR(RANK(H152,$H$7:$H$206,0),"")</f>
        <v>114</v>
      </c>
      <c r="C152" s="5">
        <v>346</v>
      </c>
      <c r="D152" s="3" t="str">
        <f>VLOOKUP(C152,[1]Dossardage!$B$4:$G$203,2,FALSE)</f>
        <v>DELACOURT</v>
      </c>
      <c r="E152" s="3" t="str">
        <f>VLOOKUP(C152,[1]Dossardage!$B$4:$G$203,3,FALSE)</f>
        <v>Mayron</v>
      </c>
      <c r="F152" s="3" t="str">
        <f>VLOOKUP(C152,[1]Dossardage!$B$4:$G$203,4,FALSE)</f>
        <v>MG</v>
      </c>
      <c r="G152" s="3" t="str">
        <f>VLOOKUP(C152,[1]Dossardage!$B$4:$G$203,5,FALSE)</f>
        <v>Collège Salengro</v>
      </c>
      <c r="H152" s="11">
        <v>6</v>
      </c>
      <c r="I152" s="10">
        <f>IFERROR(VLOOKUP(H152,$M$7:$N$56,2,TRUE),"0")</f>
        <v>6</v>
      </c>
    </row>
    <row r="153" spans="2:9" x14ac:dyDescent="0.25">
      <c r="B153" s="12" t="str">
        <f>IFERROR(RANK(H153,$H$7:$H$206,0),"")</f>
        <v/>
      </c>
      <c r="C153" s="5">
        <v>347</v>
      </c>
      <c r="D153" s="3">
        <f>VLOOKUP(C153,[1]Dossardage!$B$4:$G$203,2,FALSE)</f>
        <v>0</v>
      </c>
      <c r="E153" s="3">
        <f>VLOOKUP(C153,[1]Dossardage!$B$4:$G$203,3,FALSE)</f>
        <v>0</v>
      </c>
      <c r="F153" s="3">
        <f>VLOOKUP(C153,[1]Dossardage!$B$4:$G$203,4,FALSE)</f>
        <v>0</v>
      </c>
      <c r="G153" s="3">
        <f>VLOOKUP(C153,[1]Dossardage!$B$4:$G$203,5,FALSE)</f>
        <v>0</v>
      </c>
      <c r="H153" s="11"/>
      <c r="I153" s="10" t="str">
        <f>IFERROR(VLOOKUP(H153,$M$7:$N$56,2,TRUE),"0")</f>
        <v>0</v>
      </c>
    </row>
    <row r="154" spans="2:9" x14ac:dyDescent="0.25">
      <c r="B154" s="12">
        <f>IFERROR(RANK(H154,$H$7:$H$206,0),"")</f>
        <v>79</v>
      </c>
      <c r="C154" s="5">
        <v>348</v>
      </c>
      <c r="D154" s="3" t="str">
        <f>VLOOKUP(C154,[1]Dossardage!$B$4:$G$203,2,FALSE)</f>
        <v>PETITPAS</v>
      </c>
      <c r="E154" s="3" t="str">
        <f>VLOOKUP(C154,[1]Dossardage!$B$4:$G$203,3,FALSE)</f>
        <v>Tom</v>
      </c>
      <c r="F154" s="3" t="str">
        <f>VLOOKUP(C154,[1]Dossardage!$B$4:$G$203,4,FALSE)</f>
        <v>BG</v>
      </c>
      <c r="G154" s="3" t="str">
        <f>VLOOKUP(C154,[1]Dossardage!$B$4:$G$203,5,FALSE)</f>
        <v>Collège Turenne</v>
      </c>
      <c r="H154" s="11">
        <v>6.4</v>
      </c>
      <c r="I154" s="10">
        <f>IFERROR(VLOOKUP(H154,$M$7:$N$56,2,TRUE),"0")</f>
        <v>8</v>
      </c>
    </row>
    <row r="155" spans="2:9" x14ac:dyDescent="0.25">
      <c r="B155" s="12" t="str">
        <f>IFERROR(RANK(H155,$H$7:$H$206,0),"")</f>
        <v/>
      </c>
      <c r="C155" s="5">
        <v>349</v>
      </c>
      <c r="D155" s="3">
        <f>VLOOKUP(C155,[1]Dossardage!$B$4:$G$203,2,FALSE)</f>
        <v>0</v>
      </c>
      <c r="E155" s="3">
        <f>VLOOKUP(C155,[1]Dossardage!$B$4:$G$203,3,FALSE)</f>
        <v>0</v>
      </c>
      <c r="F155" s="3">
        <f>VLOOKUP(C155,[1]Dossardage!$B$4:$G$203,4,FALSE)</f>
        <v>0</v>
      </c>
      <c r="G155" s="3">
        <f>VLOOKUP(C155,[1]Dossardage!$B$4:$G$203,5,FALSE)</f>
        <v>0</v>
      </c>
      <c r="H155" s="11"/>
      <c r="I155" s="10" t="str">
        <f>IFERROR(VLOOKUP(H155,$M$7:$N$56,2,TRUE),"0")</f>
        <v>0</v>
      </c>
    </row>
    <row r="156" spans="2:9" x14ac:dyDescent="0.25">
      <c r="B156" s="12">
        <f>IFERROR(RANK(H156,$H$7:$H$206,0),"")</f>
        <v>79</v>
      </c>
      <c r="C156" s="5">
        <v>350</v>
      </c>
      <c r="D156" s="3" t="str">
        <f>VLOOKUP(C156,[1]Dossardage!$B$4:$G$203,2,FALSE)</f>
        <v>TREVET</v>
      </c>
      <c r="E156" s="3" t="str">
        <f>VLOOKUP(C156,[1]Dossardage!$B$4:$G$203,3,FALSE)</f>
        <v>Aaron</v>
      </c>
      <c r="F156" s="3" t="str">
        <f>VLOOKUP(C156,[1]Dossardage!$B$4:$G$203,4,FALSE)</f>
        <v>BG</v>
      </c>
      <c r="G156" s="3" t="str">
        <f>VLOOKUP(C156,[1]Dossardage!$B$4:$G$203,5,FALSE)</f>
        <v>Collège Turenne</v>
      </c>
      <c r="H156" s="11">
        <v>6.4</v>
      </c>
      <c r="I156" s="10">
        <f>IFERROR(VLOOKUP(H156,$M$7:$N$56,2,TRUE),"0")</f>
        <v>8</v>
      </c>
    </row>
    <row r="157" spans="2:9" x14ac:dyDescent="0.25">
      <c r="B157" s="12">
        <f>IFERROR(RANK(H157,$H$7:$H$206,0),"")</f>
        <v>65</v>
      </c>
      <c r="C157" s="5">
        <v>351</v>
      </c>
      <c r="D157" s="3" t="str">
        <f>VLOOKUP(C157,[1]Dossardage!$B$4:$G$203,2,FALSE)</f>
        <v>JACQUIET ISIL</v>
      </c>
      <c r="E157" s="3" t="str">
        <f>VLOOKUP(C157,[1]Dossardage!$B$4:$G$203,3,FALSE)</f>
        <v>Iliyas</v>
      </c>
      <c r="F157" s="3" t="str">
        <f>VLOOKUP(C157,[1]Dossardage!$B$4:$G$203,4,FALSE)</f>
        <v>BG</v>
      </c>
      <c r="G157" s="3" t="str">
        <f>VLOOKUP(C157,[1]Dossardage!$B$4:$G$203,5,FALSE)</f>
        <v>Collège Turenne</v>
      </c>
      <c r="H157" s="11">
        <v>6.6</v>
      </c>
      <c r="I157" s="10">
        <f>IFERROR(VLOOKUP(H157,$M$7:$N$56,2,TRUE),"0")</f>
        <v>9</v>
      </c>
    </row>
    <row r="158" spans="2:9" x14ac:dyDescent="0.25">
      <c r="B158" s="12" t="str">
        <f>IFERROR(RANK(H158,$H$7:$H$206,0),"")</f>
        <v/>
      </c>
      <c r="C158" s="5">
        <v>352</v>
      </c>
      <c r="D158" s="3">
        <f>VLOOKUP(C158,[1]Dossardage!$B$4:$G$203,2,FALSE)</f>
        <v>0</v>
      </c>
      <c r="E158" s="3">
        <f>VLOOKUP(C158,[1]Dossardage!$B$4:$G$203,3,FALSE)</f>
        <v>0</v>
      </c>
      <c r="F158" s="3">
        <f>VLOOKUP(C158,[1]Dossardage!$B$4:$G$203,4,FALSE)</f>
        <v>0</v>
      </c>
      <c r="G158" s="3">
        <f>VLOOKUP(C158,[1]Dossardage!$B$4:$G$203,5,FALSE)</f>
        <v>0</v>
      </c>
      <c r="H158" s="11"/>
      <c r="I158" s="10" t="str">
        <f>IFERROR(VLOOKUP(H158,$M$7:$N$56,2,TRUE),"0")</f>
        <v>0</v>
      </c>
    </row>
    <row r="159" spans="2:9" x14ac:dyDescent="0.25">
      <c r="B159" s="12" t="str">
        <f>IFERROR(RANK(H159,$H$7:$H$206,0),"")</f>
        <v/>
      </c>
      <c r="C159" s="5">
        <v>353</v>
      </c>
      <c r="D159" s="3">
        <f>VLOOKUP(C159,[1]Dossardage!$B$4:$G$203,2,FALSE)</f>
        <v>0</v>
      </c>
      <c r="E159" s="3">
        <f>VLOOKUP(C159,[1]Dossardage!$B$4:$G$203,3,FALSE)</f>
        <v>0</v>
      </c>
      <c r="F159" s="3">
        <f>VLOOKUP(C159,[1]Dossardage!$B$4:$G$203,4,FALSE)</f>
        <v>0</v>
      </c>
      <c r="G159" s="3">
        <f>VLOOKUP(C159,[1]Dossardage!$B$4:$G$203,5,FALSE)</f>
        <v>0</v>
      </c>
      <c r="H159" s="11"/>
      <c r="I159" s="10" t="str">
        <f>IFERROR(VLOOKUP(H159,$M$7:$N$56,2,TRUE),"0")</f>
        <v>0</v>
      </c>
    </row>
    <row r="160" spans="2:9" x14ac:dyDescent="0.25">
      <c r="B160" s="12">
        <f>IFERROR(RANK(H160,$H$7:$H$206,0),"")</f>
        <v>70</v>
      </c>
      <c r="C160" s="5">
        <v>354</v>
      </c>
      <c r="D160" s="3" t="str">
        <f>VLOOKUP(C160,[1]Dossardage!$B$4:$G$203,2,FALSE)</f>
        <v>LUCAS</v>
      </c>
      <c r="E160" s="3" t="str">
        <f>VLOOKUP(C160,[1]Dossardage!$B$4:$G$203,3,FALSE)</f>
        <v>Thomas</v>
      </c>
      <c r="F160" s="3" t="str">
        <f>VLOOKUP(C160,[1]Dossardage!$B$4:$G$203,4,FALSE)</f>
        <v>BG</v>
      </c>
      <c r="G160" s="3" t="str">
        <f>VLOOKUP(C160,[1]Dossardage!$B$4:$G$203,5,FALSE)</f>
        <v>Collège Turenne</v>
      </c>
      <c r="H160" s="11">
        <v>6.5</v>
      </c>
      <c r="I160" s="10">
        <f>IFERROR(VLOOKUP(H160,$M$7:$N$56,2,TRUE),"0")</f>
        <v>9</v>
      </c>
    </row>
    <row r="161" spans="2:9" x14ac:dyDescent="0.25">
      <c r="B161" s="12">
        <f>IFERROR(RANK(H161,$H$7:$H$206,0),"")</f>
        <v>121</v>
      </c>
      <c r="C161" s="5">
        <v>355</v>
      </c>
      <c r="D161" s="3" t="str">
        <f>VLOOKUP(C161,[1]Dossardage!$B$4:$G$203,2,FALSE)</f>
        <v>ALTUNEL</v>
      </c>
      <c r="E161" s="3" t="str">
        <f>VLOOKUP(C161,[1]Dossardage!$B$4:$G$203,3,FALSE)</f>
        <v>Erkancan</v>
      </c>
      <c r="F161" s="3" t="str">
        <f>VLOOKUP(C161,[1]Dossardage!$B$4:$G$203,4,FALSE)</f>
        <v>BG</v>
      </c>
      <c r="G161" s="3" t="str">
        <f>VLOOKUP(C161,[1]Dossardage!$B$4:$G$203,5,FALSE)</f>
        <v>Collège Turenne</v>
      </c>
      <c r="H161" s="11">
        <v>5.9</v>
      </c>
      <c r="I161" s="10">
        <f>IFERROR(VLOOKUP(H161,$M$7:$N$56,2,TRUE),"0")</f>
        <v>5</v>
      </c>
    </row>
    <row r="162" spans="2:9" x14ac:dyDescent="0.25">
      <c r="B162" s="12">
        <f>IFERROR(RANK(H162,$H$7:$H$206,0),"")</f>
        <v>114</v>
      </c>
      <c r="C162" s="5">
        <v>356</v>
      </c>
      <c r="D162" s="3" t="str">
        <f>VLOOKUP(C162,[1]Dossardage!$B$4:$G$203,2,FALSE)</f>
        <v>GAUBERT</v>
      </c>
      <c r="E162" s="3" t="str">
        <f>VLOOKUP(C162,[1]Dossardage!$B$4:$G$203,3,FALSE)</f>
        <v>Enzo</v>
      </c>
      <c r="F162" s="3" t="str">
        <f>VLOOKUP(C162,[1]Dossardage!$B$4:$G$203,4,FALSE)</f>
        <v>BG</v>
      </c>
      <c r="G162" s="3" t="str">
        <f>VLOOKUP(C162,[1]Dossardage!$B$4:$G$203,5,FALSE)</f>
        <v>Collège Vallière</v>
      </c>
      <c r="H162" s="11">
        <v>6</v>
      </c>
      <c r="I162" s="10">
        <f>IFERROR(VLOOKUP(H162,$M$7:$N$56,2,TRUE),"0")</f>
        <v>6</v>
      </c>
    </row>
    <row r="163" spans="2:9" x14ac:dyDescent="0.25">
      <c r="B163" s="12">
        <f>IFERROR(RANK(H163,$H$7:$H$206,0),"")</f>
        <v>9</v>
      </c>
      <c r="C163" s="5">
        <v>357</v>
      </c>
      <c r="D163" s="3" t="str">
        <f>VLOOKUP(C163,[1]Dossardage!$B$4:$G$203,2,FALSE)</f>
        <v>AÏT CHAOUCHE</v>
      </c>
      <c r="E163" s="3" t="str">
        <f>VLOOKUP(C163,[1]Dossardage!$B$4:$G$203,3,FALSE)</f>
        <v>Kennan</v>
      </c>
      <c r="F163" s="3" t="str">
        <f>VLOOKUP(C163,[1]Dossardage!$B$4:$G$203,4,FALSE)</f>
        <v>BG</v>
      </c>
      <c r="G163" s="3" t="str">
        <f>VLOOKUP(C163,[1]Dossardage!$B$4:$G$203,5,FALSE)</f>
        <v>Collège Vallière</v>
      </c>
      <c r="H163" s="11">
        <v>7.9</v>
      </c>
      <c r="I163" s="10">
        <f>IFERROR(VLOOKUP(H163,$M$7:$N$56,2,TRUE),"0")</f>
        <v>18</v>
      </c>
    </row>
    <row r="164" spans="2:9" x14ac:dyDescent="0.25">
      <c r="B164" s="12">
        <f>IFERROR(RANK(H164,$H$7:$H$206,0),"")</f>
        <v>88</v>
      </c>
      <c r="C164" s="5">
        <v>358</v>
      </c>
      <c r="D164" s="3" t="str">
        <f>VLOOKUP(C164,[1]Dossardage!$B$4:$G$203,2,FALSE)</f>
        <v>DORON</v>
      </c>
      <c r="E164" s="3" t="str">
        <f>VLOOKUP(C164,[1]Dossardage!$B$4:$G$203,3,FALSE)</f>
        <v>Maël</v>
      </c>
      <c r="F164" s="3" t="str">
        <f>VLOOKUP(C164,[1]Dossardage!$B$4:$G$203,4,FALSE)</f>
        <v>BG</v>
      </c>
      <c r="G164" s="3" t="str">
        <f>VLOOKUP(C164,[1]Dossardage!$B$4:$G$203,5,FALSE)</f>
        <v>Collège Vallière</v>
      </c>
      <c r="H164" s="11">
        <v>6.3</v>
      </c>
      <c r="I164" s="10">
        <f>IFERROR(VLOOKUP(H164,$M$7:$N$56,2,TRUE),"0")</f>
        <v>7</v>
      </c>
    </row>
    <row r="165" spans="2:9" x14ac:dyDescent="0.25">
      <c r="B165" s="12">
        <f>IFERROR(RANK(H165,$H$7:$H$206,0),"")</f>
        <v>135</v>
      </c>
      <c r="C165" s="5">
        <v>359</v>
      </c>
      <c r="D165" s="3" t="str">
        <f>VLOOKUP(C165,[1]Dossardage!$B$4:$G$203,2,FALSE)</f>
        <v>LAGERBE</v>
      </c>
      <c r="E165" s="3" t="str">
        <f>VLOOKUP(C165,[1]Dossardage!$B$4:$G$203,3,FALSE)</f>
        <v>Hugo</v>
      </c>
      <c r="F165" s="3" t="str">
        <f>VLOOKUP(C165,[1]Dossardage!$B$4:$G$203,4,FALSE)</f>
        <v>BG</v>
      </c>
      <c r="G165" s="3" t="str">
        <f>VLOOKUP(C165,[1]Dossardage!$B$4:$G$203,5,FALSE)</f>
        <v>Collège Vallière</v>
      </c>
      <c r="H165" s="11">
        <v>5.5</v>
      </c>
      <c r="I165" s="10">
        <f>IFERROR(VLOOKUP(H165,$M$7:$N$56,2,TRUE),"0")</f>
        <v>2</v>
      </c>
    </row>
    <row r="166" spans="2:9" x14ac:dyDescent="0.25">
      <c r="B166" s="12">
        <f>IFERROR(RANK(H166,$H$7:$H$206,0),"")</f>
        <v>6</v>
      </c>
      <c r="C166" s="5">
        <v>360</v>
      </c>
      <c r="D166" s="3" t="str">
        <f>VLOOKUP(C166,[1]Dossardage!$B$4:$G$203,2,FALSE)</f>
        <v>MARTIN</v>
      </c>
      <c r="E166" s="3" t="str">
        <f>VLOOKUP(C166,[1]Dossardage!$B$4:$G$203,3,FALSE)</f>
        <v>Rémy</v>
      </c>
      <c r="F166" s="3" t="str">
        <f>VLOOKUP(C166,[1]Dossardage!$B$4:$G$203,4,FALSE)</f>
        <v>BG</v>
      </c>
      <c r="G166" s="3" t="str">
        <f>VLOOKUP(C166,[1]Dossardage!$B$4:$G$203,5,FALSE)</f>
        <v>Collège Vallière</v>
      </c>
      <c r="H166" s="11">
        <v>8.1999999999999993</v>
      </c>
      <c r="I166" s="10">
        <f>IFERROR(VLOOKUP(H166,$M$7:$N$56,2,TRUE),"0")</f>
        <v>20</v>
      </c>
    </row>
    <row r="167" spans="2:9" x14ac:dyDescent="0.25">
      <c r="B167" s="12">
        <f>IFERROR(RANK(H167,$H$7:$H$206,0),"")</f>
        <v>38</v>
      </c>
      <c r="C167" s="5">
        <v>361</v>
      </c>
      <c r="D167" s="3" t="str">
        <f>VLOOKUP(C167,[1]Dossardage!$B$4:$G$203,2,FALSE)</f>
        <v>VAREILLE</v>
      </c>
      <c r="E167" s="3" t="str">
        <f>VLOOKUP(C167,[1]Dossardage!$B$4:$G$203,3,FALSE)</f>
        <v>Noé</v>
      </c>
      <c r="F167" s="3" t="str">
        <f>VLOOKUP(C167,[1]Dossardage!$B$4:$G$203,4,FALSE)</f>
        <v>BG</v>
      </c>
      <c r="G167" s="3" t="str">
        <f>VLOOKUP(C167,[1]Dossardage!$B$4:$G$203,5,FALSE)</f>
        <v>Collège Vallière</v>
      </c>
      <c r="H167" s="11">
        <v>7</v>
      </c>
      <c r="I167" s="10">
        <f>IFERROR(VLOOKUP(H167,$M$7:$N$56,2,TRUE),"0")</f>
        <v>12</v>
      </c>
    </row>
    <row r="168" spans="2:9" x14ac:dyDescent="0.25">
      <c r="B168" s="12">
        <f>IFERROR(RANK(H168,$H$7:$H$206,0),"")</f>
        <v>135</v>
      </c>
      <c r="C168" s="5">
        <v>362</v>
      </c>
      <c r="D168" s="3" t="str">
        <f>VLOOKUP(C168,[1]Dossardage!$B$4:$G$203,2,FALSE)</f>
        <v>THELIER</v>
      </c>
      <c r="E168" s="3" t="str">
        <f>VLOOKUP(C168,[1]Dossardage!$B$4:$G$203,3,FALSE)</f>
        <v>Louis</v>
      </c>
      <c r="F168" s="3" t="str">
        <f>VLOOKUP(C168,[1]Dossardage!$B$4:$G$203,4,FALSE)</f>
        <v>BG</v>
      </c>
      <c r="G168" s="3" t="str">
        <f>VLOOKUP(C168,[1]Dossardage!$B$4:$G$203,5,FALSE)</f>
        <v>Collège Vallière</v>
      </c>
      <c r="H168" s="11">
        <v>5.5</v>
      </c>
      <c r="I168" s="10">
        <f>IFERROR(VLOOKUP(H168,$M$7:$N$56,2,TRUE),"0")</f>
        <v>2</v>
      </c>
    </row>
    <row r="169" spans="2:9" x14ac:dyDescent="0.25">
      <c r="B169" s="12" t="str">
        <f>IFERROR(RANK(H169,$H$7:$H$206,0),"")</f>
        <v/>
      </c>
      <c r="C169" s="5">
        <v>363</v>
      </c>
      <c r="D169" s="3">
        <f>VLOOKUP(C169,[1]Dossardage!$B$4:$G$203,2,FALSE)</f>
        <v>0</v>
      </c>
      <c r="E169" s="3">
        <f>VLOOKUP(C169,[1]Dossardage!$B$4:$G$203,3,FALSE)</f>
        <v>0</v>
      </c>
      <c r="F169" s="3">
        <f>VLOOKUP(C169,[1]Dossardage!$B$4:$G$203,4,FALSE)</f>
        <v>0</v>
      </c>
      <c r="G169" s="3">
        <f>VLOOKUP(C169,[1]Dossardage!$B$4:$G$203,5,FALSE)</f>
        <v>0</v>
      </c>
      <c r="H169" s="11"/>
      <c r="I169" s="10" t="str">
        <f>IFERROR(VLOOKUP(H169,$M$7:$N$56,2,TRUE),"0")</f>
        <v>0</v>
      </c>
    </row>
    <row r="170" spans="2:9" x14ac:dyDescent="0.25">
      <c r="B170" s="12">
        <f>IFERROR(RANK(H170,$H$7:$H$206,0),"")</f>
        <v>88</v>
      </c>
      <c r="C170" s="5">
        <v>364</v>
      </c>
      <c r="D170" s="3" t="str">
        <f>VLOOKUP(C170,[1]Dossardage!$B$4:$G$203,2,FALSE)</f>
        <v>OUNISSI</v>
      </c>
      <c r="E170" s="3" t="str">
        <f>VLOOKUP(C170,[1]Dossardage!$B$4:$G$203,3,FALSE)</f>
        <v>Iliam</v>
      </c>
      <c r="F170" s="3" t="str">
        <f>VLOOKUP(C170,[1]Dossardage!$B$4:$G$203,4,FALSE)</f>
        <v>BG</v>
      </c>
      <c r="G170" s="3" t="str">
        <f>VLOOKUP(C170,[1]Dossardage!$B$4:$G$203,5,FALSE)</f>
        <v>Collège Vallière</v>
      </c>
      <c r="H170" s="11">
        <v>6.3</v>
      </c>
      <c r="I170" s="10">
        <f>IFERROR(VLOOKUP(H170,$M$7:$N$56,2,TRUE),"0")</f>
        <v>7</v>
      </c>
    </row>
    <row r="171" spans="2:9" x14ac:dyDescent="0.25">
      <c r="B171" s="12" t="str">
        <f>IFERROR(RANK(H171,$H$7:$H$206,0),"")</f>
        <v/>
      </c>
      <c r="C171" s="5">
        <v>365</v>
      </c>
      <c r="D171" s="3">
        <f>VLOOKUP(C171,[1]Dossardage!$B$4:$G$203,2,FALSE)</f>
        <v>0</v>
      </c>
      <c r="E171" s="3">
        <f>VLOOKUP(C171,[1]Dossardage!$B$4:$G$203,3,FALSE)</f>
        <v>0</v>
      </c>
      <c r="F171" s="3">
        <f>VLOOKUP(C171,[1]Dossardage!$B$4:$G$203,4,FALSE)</f>
        <v>0</v>
      </c>
      <c r="G171" s="3">
        <f>VLOOKUP(C171,[1]Dossardage!$B$4:$G$203,5,FALSE)</f>
        <v>0</v>
      </c>
      <c r="H171" s="11"/>
      <c r="I171" s="10" t="str">
        <f>IFERROR(VLOOKUP(H171,$M$7:$N$56,2,TRUE),"0")</f>
        <v>0</v>
      </c>
    </row>
    <row r="172" spans="2:9" x14ac:dyDescent="0.25">
      <c r="B172" s="12">
        <f>IFERROR(RANK(H172,$H$7:$H$206,0),"")</f>
        <v>94</v>
      </c>
      <c r="C172" s="5">
        <v>366</v>
      </c>
      <c r="D172" s="3" t="str">
        <f>VLOOKUP(C172,[1]Dossardage!$B$4:$G$203,2,FALSE)</f>
        <v>BROCHARD</v>
      </c>
      <c r="E172" s="3" t="str">
        <f>VLOOKUP(C172,[1]Dossardage!$B$4:$G$203,3,FALSE)</f>
        <v>Tyméo</v>
      </c>
      <c r="F172" s="3" t="str">
        <f>VLOOKUP(C172,[1]Dossardage!$B$4:$G$203,4,FALSE)</f>
        <v>BG</v>
      </c>
      <c r="G172" s="3" t="str">
        <f>VLOOKUP(C172,[1]Dossardage!$B$4:$G$203,5,FALSE)</f>
        <v>Collège Vauban</v>
      </c>
      <c r="H172" s="11">
        <v>6.2</v>
      </c>
      <c r="I172" s="10">
        <f>IFERROR(VLOOKUP(H172,$M$7:$N$56,2,TRUE),"0")</f>
        <v>7</v>
      </c>
    </row>
    <row r="173" spans="2:9" x14ac:dyDescent="0.25">
      <c r="B173" s="12">
        <f>IFERROR(RANK(H173,$H$7:$H$206,0),"")</f>
        <v>57</v>
      </c>
      <c r="C173" s="5">
        <v>367</v>
      </c>
      <c r="D173" s="3" t="str">
        <f>VLOOKUP(C173,[1]Dossardage!$B$4:$G$203,2,FALSE)</f>
        <v>CHOUKRI</v>
      </c>
      <c r="E173" s="3" t="str">
        <f>VLOOKUP(C173,[1]Dossardage!$B$4:$G$203,3,FALSE)</f>
        <v>Yassir</v>
      </c>
      <c r="F173" s="3" t="str">
        <f>VLOOKUP(C173,[1]Dossardage!$B$4:$G$203,4,FALSE)</f>
        <v>BG</v>
      </c>
      <c r="G173" s="3" t="str">
        <f>VLOOKUP(C173,[1]Dossardage!$B$4:$G$203,5,FALSE)</f>
        <v>Collège Vauban</v>
      </c>
      <c r="H173" s="11">
        <v>6.7</v>
      </c>
      <c r="I173" s="10">
        <f>IFERROR(VLOOKUP(H173,$M$7:$N$56,2,TRUE),"0")</f>
        <v>10</v>
      </c>
    </row>
    <row r="174" spans="2:9" x14ac:dyDescent="0.25">
      <c r="B174" s="12">
        <f>IFERROR(RANK(H174,$H$7:$H$206,0),"")</f>
        <v>70</v>
      </c>
      <c r="C174" s="5">
        <v>368</v>
      </c>
      <c r="D174" s="3" t="str">
        <f>VLOOKUP(C174,[1]Dossardage!$B$4:$G$203,2,FALSE)</f>
        <v>KANDI</v>
      </c>
      <c r="E174" s="3" t="str">
        <f>VLOOKUP(C174,[1]Dossardage!$B$4:$G$203,3,FALSE)</f>
        <v>LIAM</v>
      </c>
      <c r="F174" s="3" t="str">
        <f>VLOOKUP(C174,[1]Dossardage!$B$4:$G$203,4,FALSE)</f>
        <v>BG</v>
      </c>
      <c r="G174" s="3" t="str">
        <f>VLOOKUP(C174,[1]Dossardage!$B$4:$G$203,5,FALSE)</f>
        <v>Collège Vauban</v>
      </c>
      <c r="H174" s="11">
        <v>6.5</v>
      </c>
      <c r="I174" s="10">
        <f>IFERROR(VLOOKUP(H174,$M$7:$N$56,2,TRUE),"0")</f>
        <v>9</v>
      </c>
    </row>
    <row r="175" spans="2:9" x14ac:dyDescent="0.25">
      <c r="B175" s="12">
        <f>IFERROR(RANK(H175,$H$7:$H$206,0),"")</f>
        <v>30</v>
      </c>
      <c r="C175" s="5">
        <v>369</v>
      </c>
      <c r="D175" s="3" t="str">
        <f>VLOOKUP(C175,[1]Dossardage!$B$4:$G$203,2,FALSE)</f>
        <v>LOUER</v>
      </c>
      <c r="E175" s="3" t="str">
        <f>VLOOKUP(C175,[1]Dossardage!$B$4:$G$203,3,FALSE)</f>
        <v>Lucas</v>
      </c>
      <c r="F175" s="3" t="str">
        <f>VLOOKUP(C175,[1]Dossardage!$B$4:$G$203,4,FALSE)</f>
        <v>BG</v>
      </c>
      <c r="G175" s="3" t="str">
        <f>VLOOKUP(C175,[1]Dossardage!$B$4:$G$203,5,FALSE)</f>
        <v>Collège Vauban</v>
      </c>
      <c r="H175" s="11">
        <v>7.1</v>
      </c>
      <c r="I175" s="10">
        <f>IFERROR(VLOOKUP(H175,$M$7:$N$56,2,TRUE),"0")</f>
        <v>13</v>
      </c>
    </row>
    <row r="176" spans="2:9" x14ac:dyDescent="0.25">
      <c r="B176" s="12" t="str">
        <f>IFERROR(RANK(H176,$H$7:$H$206,0),"")</f>
        <v/>
      </c>
      <c r="C176" s="5">
        <v>370</v>
      </c>
      <c r="D176" s="3">
        <f>VLOOKUP(C176,[1]Dossardage!$B$4:$G$203,2,FALSE)</f>
        <v>0</v>
      </c>
      <c r="E176" s="3">
        <f>VLOOKUP(C176,[1]Dossardage!$B$4:$G$203,3,FALSE)</f>
        <v>0</v>
      </c>
      <c r="F176" s="3">
        <f>VLOOKUP(C176,[1]Dossardage!$B$4:$G$203,4,FALSE)</f>
        <v>0</v>
      </c>
      <c r="G176" s="3">
        <f>VLOOKUP(C176,[1]Dossardage!$B$4:$G$203,5,FALSE)</f>
        <v>0</v>
      </c>
      <c r="H176" s="11"/>
      <c r="I176" s="10" t="str">
        <f>IFERROR(VLOOKUP(H176,$M$7:$N$56,2,TRUE),"0")</f>
        <v>0</v>
      </c>
    </row>
    <row r="177" spans="2:9" x14ac:dyDescent="0.25">
      <c r="B177" s="12">
        <f>IFERROR(RANK(H177,$H$7:$H$206,0),"")</f>
        <v>57</v>
      </c>
      <c r="C177" s="5">
        <v>371</v>
      </c>
      <c r="D177" s="3" t="str">
        <f>VLOOKUP(C177,[1]Dossardage!$B$4:$G$203,2,FALSE)</f>
        <v>DARVILLE</v>
      </c>
      <c r="E177" s="3" t="str">
        <f>VLOOKUP(C177,[1]Dossardage!$B$4:$G$203,3,FALSE)</f>
        <v>Maël</v>
      </c>
      <c r="F177" s="3" t="str">
        <f>VLOOKUP(C177,[1]Dossardage!$B$4:$G$203,4,FALSE)</f>
        <v>BG</v>
      </c>
      <c r="G177" s="3" t="str">
        <f>VLOOKUP(C177,[1]Dossardage!$B$4:$G$203,5,FALSE)</f>
        <v>Collège Vauban</v>
      </c>
      <c r="H177" s="11">
        <v>6.7</v>
      </c>
      <c r="I177" s="10">
        <f>IFERROR(VLOOKUP(H177,$M$7:$N$56,2,TRUE),"0")</f>
        <v>10</v>
      </c>
    </row>
    <row r="178" spans="2:9" x14ac:dyDescent="0.25">
      <c r="B178" s="12" t="str">
        <f>IFERROR(RANK(H178,$H$7:$H$206,0),"")</f>
        <v/>
      </c>
      <c r="C178" s="5">
        <v>372</v>
      </c>
      <c r="D178" s="3" t="str">
        <f>VLOOKUP(C178,[1]Dossardage!$B$4:$G$203,2,FALSE)</f>
        <v>PRUD'HOMME</v>
      </c>
      <c r="E178" s="3" t="str">
        <f>VLOOKUP(C178,[1]Dossardage!$B$4:$G$203,3,FALSE)</f>
        <v>Eva</v>
      </c>
      <c r="F178" s="3" t="str">
        <f>VLOOKUP(C178,[1]Dossardage!$B$4:$G$203,4,FALSE)</f>
        <v>MF</v>
      </c>
      <c r="G178" s="3" t="str">
        <f>VLOOKUP(C178,[1]Dossardage!$B$4:$G$203,5,FALSE)</f>
        <v>Collège Jules Leroux</v>
      </c>
      <c r="H178" s="11"/>
      <c r="I178" s="10" t="str">
        <f>IFERROR(VLOOKUP(H178,$M$7:$N$56,2,TRUE),"0")</f>
        <v>0</v>
      </c>
    </row>
    <row r="179" spans="2:9" x14ac:dyDescent="0.25">
      <c r="B179" s="12">
        <f>IFERROR(RANK(H179,$H$7:$H$206,0),"")</f>
        <v>70</v>
      </c>
      <c r="C179" s="5">
        <v>373</v>
      </c>
      <c r="D179" s="3" t="str">
        <f>VLOOKUP(C179,[1]Dossardage!$B$4:$G$203,2,FALSE)</f>
        <v>KANE</v>
      </c>
      <c r="E179" s="3" t="str">
        <f>VLOOKUP(C179,[1]Dossardage!$B$4:$G$203,3,FALSE)</f>
        <v>SAydou</v>
      </c>
      <c r="F179" s="3" t="str">
        <f>VLOOKUP(C179,[1]Dossardage!$B$4:$G$203,4,FALSE)</f>
        <v>BG</v>
      </c>
      <c r="G179" s="3" t="str">
        <f>VLOOKUP(C179,[1]Dossardage!$B$4:$G$203,5,FALSE)</f>
        <v>Collège Salengro</v>
      </c>
      <c r="H179" s="11">
        <v>6.5</v>
      </c>
      <c r="I179" s="10">
        <f>IFERROR(VLOOKUP(H179,$M$7:$N$56,2,TRUE),"0")</f>
        <v>9</v>
      </c>
    </row>
    <row r="180" spans="2:9" x14ac:dyDescent="0.25">
      <c r="B180" s="12" t="str">
        <f>IFERROR(RANK(H180,$H$7:$H$206,0),"")</f>
        <v/>
      </c>
      <c r="C180" s="5">
        <v>374</v>
      </c>
      <c r="D180" s="3" t="str">
        <f>VLOOKUP(C180,[1]Dossardage!$B$4:$G$203,2,FALSE)</f>
        <v>DOUCE</v>
      </c>
      <c r="E180" s="3" t="str">
        <f>VLOOKUP(C180,[1]Dossardage!$B$4:$G$203,3,FALSE)</f>
        <v>LEO</v>
      </c>
      <c r="F180" s="3" t="str">
        <f>VLOOKUP(C180,[1]Dossardage!$B$4:$G$203,4,FALSE)</f>
        <v>MG</v>
      </c>
      <c r="G180" s="3" t="str">
        <f>VLOOKUP(C180,[1]Dossardage!$B$4:$G$203,5,FALSE)</f>
        <v>Collège Arthur Rimbaud</v>
      </c>
      <c r="H180" s="11"/>
      <c r="I180" s="10" t="str">
        <f>IFERROR(VLOOKUP(H180,$M$7:$N$56,2,TRUE),"0")</f>
        <v>0</v>
      </c>
    </row>
    <row r="181" spans="2:9" x14ac:dyDescent="0.25">
      <c r="B181" s="12">
        <f>IFERROR(RANK(H181,$H$7:$H$206,0),"")</f>
        <v>114</v>
      </c>
      <c r="C181" s="5">
        <v>375</v>
      </c>
      <c r="D181" s="3" t="str">
        <f>VLOOKUP(C181,[1]Dossardage!$B$4:$G$203,2,FALSE)</f>
        <v>ABDELMONIM MOSA GHIFARY</v>
      </c>
      <c r="E181" s="3" t="str">
        <f>VLOOKUP(C181,[1]Dossardage!$B$4:$G$203,3,FALSE)</f>
        <v>TARIG</v>
      </c>
      <c r="F181" s="3" t="str">
        <f>VLOOKUP(C181,[1]Dossardage!$B$4:$G$203,4,FALSE)</f>
        <v>MG</v>
      </c>
      <c r="G181" s="3" t="str">
        <f>VLOOKUP(C181,[1]Dossardage!$B$4:$G$203,5,FALSE)</f>
        <v>Collège George Sand</v>
      </c>
      <c r="H181" s="11">
        <v>6</v>
      </c>
      <c r="I181" s="10">
        <f>IFERROR(VLOOKUP(H181,$M$7:$N$56,2,TRUE),"0")</f>
        <v>6</v>
      </c>
    </row>
    <row r="182" spans="2:9" x14ac:dyDescent="0.25">
      <c r="B182" s="12">
        <f>IFERROR(RANK(H182,$H$7:$H$206,0),"")</f>
        <v>101</v>
      </c>
      <c r="C182" s="5">
        <v>376</v>
      </c>
      <c r="D182" s="3" t="str">
        <f>VLOOKUP(C182,[1]Dossardage!$B$4:$G$203,2,FALSE)</f>
        <v>DZAMUKASHVILI</v>
      </c>
      <c r="E182" s="3" t="str">
        <f>VLOOKUP(C182,[1]Dossardage!$B$4:$G$203,3,FALSE)</f>
        <v>ZURA</v>
      </c>
      <c r="F182" s="3" t="str">
        <f>VLOOKUP(C182,[1]Dossardage!$B$4:$G$203,4,FALSE)</f>
        <v>MG</v>
      </c>
      <c r="G182" s="3" t="str">
        <f>VLOOKUP(C182,[1]Dossardage!$B$4:$G$203,5,FALSE)</f>
        <v>Collège George Sand</v>
      </c>
      <c r="H182" s="11">
        <v>6.1</v>
      </c>
      <c r="I182" s="10">
        <f>IFERROR(VLOOKUP(H182,$M$7:$N$56,2,TRUE),"0")</f>
        <v>6</v>
      </c>
    </row>
    <row r="183" spans="2:9" x14ac:dyDescent="0.25">
      <c r="B183" s="12">
        <f>IFERROR(RANK(H183,$H$7:$H$206,0),"")</f>
        <v>20</v>
      </c>
      <c r="C183" s="5">
        <v>377</v>
      </c>
      <c r="D183" s="3" t="str">
        <f>VLOOKUP(C183,[1]Dossardage!$B$4:$G$203,2,FALSE)</f>
        <v>MAMZAMBI</v>
      </c>
      <c r="E183" s="3" t="str">
        <f>VLOOKUP(C183,[1]Dossardage!$B$4:$G$203,3,FALSE)</f>
        <v>Jenovie</v>
      </c>
      <c r="F183" s="3" t="str">
        <f>VLOOKUP(C183,[1]Dossardage!$B$4:$G$203,4,FALSE)</f>
        <v>MG</v>
      </c>
      <c r="G183" s="3" t="str">
        <f>VLOOKUP(C183,[1]Dossardage!$B$4:$G$203,5,FALSE)</f>
        <v>Collège George Sand</v>
      </c>
      <c r="H183" s="11">
        <v>7.3</v>
      </c>
      <c r="I183" s="10">
        <f>IFERROR(VLOOKUP(H183,$M$7:$N$56,2,TRUE),"0")</f>
        <v>14</v>
      </c>
    </row>
    <row r="184" spans="2:9" x14ac:dyDescent="0.25">
      <c r="B184" s="12">
        <f>IFERROR(RANK(H184,$H$7:$H$206,0),"")</f>
        <v>20</v>
      </c>
      <c r="C184" s="5">
        <v>378</v>
      </c>
      <c r="D184" s="3" t="str">
        <f>VLOOKUP(C184,[1]Dossardage!$B$4:$G$203,2,FALSE)</f>
        <v>LEFLON</v>
      </c>
      <c r="E184" s="3" t="str">
        <f>VLOOKUP(C184,[1]Dossardage!$B$4:$G$203,3,FALSE)</f>
        <v>Luca</v>
      </c>
      <c r="F184" s="3" t="str">
        <f>VLOOKUP(C184,[1]Dossardage!$B$4:$G$203,4,FALSE)</f>
        <v>MG</v>
      </c>
      <c r="G184" s="3" t="str">
        <f>VLOOKUP(C184,[1]Dossardage!$B$4:$G$203,5,FALSE)</f>
        <v>Collège Salengro</v>
      </c>
      <c r="H184" s="11">
        <v>7.3</v>
      </c>
      <c r="I184" s="10">
        <f>IFERROR(VLOOKUP(H184,$M$7:$N$56,2,TRUE),"0")</f>
        <v>14</v>
      </c>
    </row>
    <row r="185" spans="2:9" x14ac:dyDescent="0.25">
      <c r="B185" s="12">
        <f>IFERROR(RANK(H185,$H$7:$H$206,0),"")</f>
        <v>135</v>
      </c>
      <c r="C185" s="5">
        <v>379</v>
      </c>
      <c r="D185" s="3" t="str">
        <f>VLOOKUP(C185,[1]Dossardage!$B$4:$G$203,2,FALSE)</f>
        <v>HUET</v>
      </c>
      <c r="E185" s="3" t="str">
        <f>VLOOKUP(C185,[1]Dossardage!$B$4:$G$203,3,FALSE)</f>
        <v>Tylian</v>
      </c>
      <c r="F185" s="3" t="str">
        <f>VLOOKUP(C185,[1]Dossardage!$B$4:$G$203,4,FALSE)</f>
        <v>BG</v>
      </c>
      <c r="G185" s="3" t="str">
        <f>VLOOKUP(C185,[1]Dossardage!$B$4:$G$203,5,FALSE)</f>
        <v>Collège Mabillon</v>
      </c>
      <c r="H185" s="11">
        <v>5.5</v>
      </c>
      <c r="I185" s="10">
        <f>IFERROR(VLOOKUP(H185,$M$7:$N$56,2,TRUE),"0")</f>
        <v>2</v>
      </c>
    </row>
    <row r="186" spans="2:9" x14ac:dyDescent="0.25">
      <c r="B186" s="12">
        <f>IFERROR(RANK(H186,$H$7:$H$206,0),"")</f>
        <v>141</v>
      </c>
      <c r="C186" s="5">
        <v>380</v>
      </c>
      <c r="D186" s="3" t="str">
        <f>VLOOKUP(C186,[1]Dossardage!$B$4:$G$203,2,FALSE)</f>
        <v>AZIZI</v>
      </c>
      <c r="E186" s="3" t="str">
        <f>VLOOKUP(C186,[1]Dossardage!$B$4:$G$203,3,FALSE)</f>
        <v>Mustapha</v>
      </c>
      <c r="F186" s="3" t="str">
        <f>VLOOKUP(C186,[1]Dossardage!$B$4:$G$203,4,FALSE)</f>
        <v>BG</v>
      </c>
      <c r="G186" s="3" t="str">
        <f>VLOOKUP(C186,[1]Dossardage!$B$4:$G$203,5,FALSE)</f>
        <v>Collège Salengro</v>
      </c>
      <c r="H186" s="11">
        <v>5.2</v>
      </c>
      <c r="I186" s="10">
        <f>IFERROR(VLOOKUP(H186,$M$7:$N$56,2,TRUE),"0")</f>
        <v>1</v>
      </c>
    </row>
    <row r="187" spans="2:9" x14ac:dyDescent="0.25">
      <c r="B187" s="12">
        <f>IFERROR(RANK(H187,$H$7:$H$206,0),"")</f>
        <v>101</v>
      </c>
      <c r="C187" s="5">
        <v>381</v>
      </c>
      <c r="D187" s="3" t="str">
        <f>VLOOKUP(C187,[1]Dossardage!$B$4:$G$203,2,FALSE)</f>
        <v>RAMUZ</v>
      </c>
      <c r="E187" s="3" t="str">
        <f>VLOOKUP(C187,[1]Dossardage!$B$4:$G$203,3,FALSE)</f>
        <v>Chakib</v>
      </c>
      <c r="F187" s="3" t="str">
        <f>VLOOKUP(C187,[1]Dossardage!$B$4:$G$203,4,FALSE)</f>
        <v>BG</v>
      </c>
      <c r="G187" s="3" t="str">
        <f>VLOOKUP(C187,[1]Dossardage!$B$4:$G$203,5,FALSE)</f>
        <v>Collège Salengro</v>
      </c>
      <c r="H187" s="11">
        <v>6.1</v>
      </c>
      <c r="I187" s="10">
        <f>IFERROR(VLOOKUP(H187,$M$7:$N$56,2,TRUE),"0")</f>
        <v>6</v>
      </c>
    </row>
    <row r="188" spans="2:9" x14ac:dyDescent="0.25">
      <c r="B188" s="12">
        <f>IFERROR(RANK(H188,$H$7:$H$206,0),"")</f>
        <v>70</v>
      </c>
      <c r="C188" s="5">
        <v>382</v>
      </c>
      <c r="D188" s="3" t="str">
        <f>VLOOKUP(C188,[1]Dossardage!$B$4:$G$203,2,FALSE)</f>
        <v>BIANA</v>
      </c>
      <c r="E188" s="3" t="str">
        <f>VLOOKUP(C188,[1]Dossardage!$B$4:$G$203,3,FALSE)</f>
        <v>Soutouki</v>
      </c>
      <c r="F188" s="3" t="str">
        <f>VLOOKUP(C188,[1]Dossardage!$B$4:$G$203,4,FALSE)</f>
        <v>BG</v>
      </c>
      <c r="G188" s="3" t="str">
        <f>VLOOKUP(C188,[1]Dossardage!$B$4:$G$203,5,FALSE)</f>
        <v>Collège Salengro</v>
      </c>
      <c r="H188" s="11">
        <v>6.5</v>
      </c>
      <c r="I188" s="10">
        <f>IFERROR(VLOOKUP(H188,$M$7:$N$56,2,TRUE),"0")</f>
        <v>9</v>
      </c>
    </row>
    <row r="189" spans="2:9" x14ac:dyDescent="0.25">
      <c r="B189" s="12">
        <f>IFERROR(RANK(H189,$H$7:$H$206,0),"")</f>
        <v>141</v>
      </c>
      <c r="C189" s="5">
        <v>383</v>
      </c>
      <c r="D189" s="3" t="str">
        <f>VLOOKUP(C189,[1]Dossardage!$B$4:$G$203,2,FALSE)</f>
        <v>HAMIDA</v>
      </c>
      <c r="E189" s="3" t="str">
        <f>VLOOKUP(C189,[1]Dossardage!$B$4:$G$203,3,FALSE)</f>
        <v>Nassim</v>
      </c>
      <c r="F189" s="3" t="str">
        <f>VLOOKUP(C189,[1]Dossardage!$B$4:$G$203,4,FALSE)</f>
        <v>BG</v>
      </c>
      <c r="G189" s="3" t="str">
        <f>VLOOKUP(C189,[1]Dossardage!$B$4:$G$203,5,FALSE)</f>
        <v>Collège Salengro</v>
      </c>
      <c r="H189" s="11">
        <v>5.2</v>
      </c>
      <c r="I189" s="10">
        <f>IFERROR(VLOOKUP(H189,$M$7:$N$56,2,TRUE),"0")</f>
        <v>1</v>
      </c>
    </row>
    <row r="190" spans="2:9" x14ac:dyDescent="0.25">
      <c r="B190" s="12">
        <f>IFERROR(RANK(H190,$H$7:$H$206,0),"")</f>
        <v>94</v>
      </c>
      <c r="C190" s="5">
        <v>384</v>
      </c>
      <c r="D190" s="3" t="str">
        <f>VLOOKUP(C190,[1]Dossardage!$B$4:$G$203,2,FALSE)</f>
        <v>LONRE</v>
      </c>
      <c r="E190" s="3" t="str">
        <f>VLOOKUP(C190,[1]Dossardage!$B$4:$G$203,3,FALSE)</f>
        <v>Emilien</v>
      </c>
      <c r="F190" s="3" t="str">
        <f>VLOOKUP(C190,[1]Dossardage!$B$4:$G$203,4,FALSE)</f>
        <v>BG</v>
      </c>
      <c r="G190" s="3" t="str">
        <f>VLOOKUP(C190,[1]Dossardage!$B$4:$G$203,5,FALSE)</f>
        <v>Collège Jean Macé</v>
      </c>
      <c r="H190" s="11">
        <v>6.2</v>
      </c>
      <c r="I190" s="10">
        <f>IFERROR(VLOOKUP(H190,$M$7:$N$56,2,TRUE),"0")</f>
        <v>7</v>
      </c>
    </row>
    <row r="191" spans="2:9" x14ac:dyDescent="0.25">
      <c r="B191" s="12">
        <f>IFERROR(RANK(H191,$H$7:$H$206,0),"")</f>
        <v>65</v>
      </c>
      <c r="C191" s="5">
        <v>385</v>
      </c>
      <c r="D191" s="3" t="str">
        <f>VLOOKUP(C191,[1]Dossardage!$B$4:$G$203,2,FALSE)</f>
        <v>AIT MADI</v>
      </c>
      <c r="E191" s="3" t="str">
        <f>VLOOKUP(C191,[1]Dossardage!$B$4:$G$203,3,FALSE)</f>
        <v>Salmane</v>
      </c>
      <c r="F191" s="3" t="str">
        <f>VLOOKUP(C191,[1]Dossardage!$B$4:$G$203,4,FALSE)</f>
        <v>BG</v>
      </c>
      <c r="G191" s="3" t="str">
        <f>VLOOKUP(C191,[1]Dossardage!$B$4:$G$203,5,FALSE)</f>
        <v>Collège Jean Macé</v>
      </c>
      <c r="H191" s="11">
        <v>6.6</v>
      </c>
      <c r="I191" s="10">
        <f>IFERROR(VLOOKUP(H191,$M$7:$N$56,2,TRUE),"0")</f>
        <v>9</v>
      </c>
    </row>
    <row r="192" spans="2:9" x14ac:dyDescent="0.25">
      <c r="B192" s="12">
        <f>IFERROR(RANK(H192,$H$7:$H$206,0),"")</f>
        <v>114</v>
      </c>
      <c r="C192" s="5">
        <v>386</v>
      </c>
      <c r="D192" s="3" t="str">
        <f>VLOOKUP(C192,[1]Dossardage!$B$4:$G$203,2,FALSE)</f>
        <v>PETT</v>
      </c>
      <c r="E192" s="3" t="str">
        <f>VLOOKUP(C192,[1]Dossardage!$B$4:$G$203,3,FALSE)</f>
        <v>Enao</v>
      </c>
      <c r="F192" s="3" t="str">
        <f>VLOOKUP(C192,[1]Dossardage!$B$4:$G$203,4,FALSE)</f>
        <v>BG</v>
      </c>
      <c r="G192" s="3" t="str">
        <f>VLOOKUP(C192,[1]Dossardage!$B$4:$G$203,5,FALSE)</f>
        <v>Collège Jean Macé</v>
      </c>
      <c r="H192" s="11">
        <v>6</v>
      </c>
      <c r="I192" s="10">
        <f>IFERROR(VLOOKUP(H192,$M$7:$N$56,2,TRUE),"0")</f>
        <v>6</v>
      </c>
    </row>
    <row r="193" spans="2:9" x14ac:dyDescent="0.25">
      <c r="B193" s="12" t="str">
        <f>IFERROR(RANK(H193,$H$7:$H$206,0),"")</f>
        <v/>
      </c>
      <c r="C193" s="5">
        <v>387</v>
      </c>
      <c r="D193" s="3">
        <f>VLOOKUP(C193,[1]Dossardage!$B$4:$G$203,2,FALSE)</f>
        <v>0</v>
      </c>
      <c r="E193" s="3">
        <f>VLOOKUP(C193,[1]Dossardage!$B$4:$G$203,3,FALSE)</f>
        <v>0</v>
      </c>
      <c r="F193" s="3">
        <f>VLOOKUP(C193,[1]Dossardage!$B$4:$G$203,4,FALSE)</f>
        <v>0</v>
      </c>
      <c r="G193" s="3">
        <f>VLOOKUP(C193,[1]Dossardage!$B$4:$G$203,5,FALSE)</f>
        <v>0</v>
      </c>
      <c r="H193" s="11"/>
      <c r="I193" s="10" t="str">
        <f>IFERROR(VLOOKUP(H193,$M$7:$N$56,2,TRUE),"0")</f>
        <v>0</v>
      </c>
    </row>
    <row r="194" spans="2:9" x14ac:dyDescent="0.25">
      <c r="B194" s="12" t="str">
        <f>IFERROR(RANK(H194,$H$7:$H$206,0),"")</f>
        <v/>
      </c>
      <c r="C194" s="5">
        <v>388</v>
      </c>
      <c r="D194" s="3">
        <f>VLOOKUP(C194,[1]Dossardage!$B$4:$G$203,2,FALSE)</f>
        <v>0</v>
      </c>
      <c r="E194" s="3">
        <f>VLOOKUP(C194,[1]Dossardage!$B$4:$G$203,3,FALSE)</f>
        <v>0</v>
      </c>
      <c r="F194" s="3">
        <f>VLOOKUP(C194,[1]Dossardage!$B$4:$G$203,4,FALSE)</f>
        <v>0</v>
      </c>
      <c r="G194" s="3">
        <f>VLOOKUP(C194,[1]Dossardage!$B$4:$G$203,5,FALSE)</f>
        <v>0</v>
      </c>
      <c r="H194" s="11"/>
      <c r="I194" s="10" t="str">
        <f>IFERROR(VLOOKUP(H194,$M$7:$N$56,2,TRUE),"0")</f>
        <v>0</v>
      </c>
    </row>
    <row r="195" spans="2:9" x14ac:dyDescent="0.25">
      <c r="B195" s="12" t="str">
        <f>IFERROR(RANK(H195,$H$7:$H$206,0),"")</f>
        <v/>
      </c>
      <c r="C195" s="5">
        <v>389</v>
      </c>
      <c r="D195" s="3">
        <f>VLOOKUP(C195,[1]Dossardage!$B$4:$G$203,2,FALSE)</f>
        <v>0</v>
      </c>
      <c r="E195" s="3">
        <f>VLOOKUP(C195,[1]Dossardage!$B$4:$G$203,3,FALSE)</f>
        <v>0</v>
      </c>
      <c r="F195" s="3">
        <f>VLOOKUP(C195,[1]Dossardage!$B$4:$G$203,4,FALSE)</f>
        <v>0</v>
      </c>
      <c r="G195" s="3">
        <f>VLOOKUP(C195,[1]Dossardage!$B$4:$G$203,5,FALSE)</f>
        <v>0</v>
      </c>
      <c r="H195" s="11"/>
      <c r="I195" s="10" t="str">
        <f>IFERROR(VLOOKUP(H195,$M$7:$N$56,2,TRUE),"0")</f>
        <v>0</v>
      </c>
    </row>
    <row r="196" spans="2:9" x14ac:dyDescent="0.25">
      <c r="B196" s="12" t="str">
        <f>IFERROR(RANK(H196,$H$7:$H$206,0),"")</f>
        <v/>
      </c>
      <c r="C196" s="5">
        <v>390</v>
      </c>
      <c r="D196" s="3">
        <f>VLOOKUP(C196,[1]Dossardage!$B$4:$G$203,2,FALSE)</f>
        <v>0</v>
      </c>
      <c r="E196" s="3">
        <f>VLOOKUP(C196,[1]Dossardage!$B$4:$G$203,3,FALSE)</f>
        <v>0</v>
      </c>
      <c r="F196" s="3">
        <f>VLOOKUP(C196,[1]Dossardage!$B$4:$G$203,4,FALSE)</f>
        <v>0</v>
      </c>
      <c r="G196" s="3">
        <f>VLOOKUP(C196,[1]Dossardage!$B$4:$G$203,5,FALSE)</f>
        <v>0</v>
      </c>
      <c r="H196" s="11"/>
      <c r="I196" s="10" t="str">
        <f>IFERROR(VLOOKUP(H196,$M$7:$N$56,2,TRUE),"0")</f>
        <v>0</v>
      </c>
    </row>
    <row r="197" spans="2:9" x14ac:dyDescent="0.25">
      <c r="B197" s="12" t="str">
        <f>IFERROR(RANK(H197,$H$7:$H$206,0),"")</f>
        <v/>
      </c>
      <c r="C197" s="5">
        <v>391</v>
      </c>
      <c r="D197" s="3">
        <f>VLOOKUP(C197,[1]Dossardage!$B$4:$G$203,2,FALSE)</f>
        <v>0</v>
      </c>
      <c r="E197" s="3">
        <f>VLOOKUP(C197,[1]Dossardage!$B$4:$G$203,3,FALSE)</f>
        <v>0</v>
      </c>
      <c r="F197" s="3">
        <f>VLOOKUP(C197,[1]Dossardage!$B$4:$G$203,4,FALSE)</f>
        <v>0</v>
      </c>
      <c r="G197" s="3">
        <f>VLOOKUP(C197,[1]Dossardage!$B$4:$G$203,5,FALSE)</f>
        <v>0</v>
      </c>
      <c r="H197" s="11"/>
      <c r="I197" s="10" t="str">
        <f>IFERROR(VLOOKUP(H197,$M$7:$N$56,2,TRUE),"0")</f>
        <v>0</v>
      </c>
    </row>
    <row r="198" spans="2:9" x14ac:dyDescent="0.25">
      <c r="B198" s="12" t="str">
        <f>IFERROR(RANK(H198,$H$7:$H$206,0),"")</f>
        <v/>
      </c>
      <c r="C198" s="5">
        <v>392</v>
      </c>
      <c r="D198" s="3">
        <f>VLOOKUP(C198,[1]Dossardage!$B$4:$G$203,2,FALSE)</f>
        <v>0</v>
      </c>
      <c r="E198" s="3">
        <f>VLOOKUP(C198,[1]Dossardage!$B$4:$G$203,3,FALSE)</f>
        <v>0</v>
      </c>
      <c r="F198" s="3">
        <f>VLOOKUP(C198,[1]Dossardage!$B$4:$G$203,4,FALSE)</f>
        <v>0</v>
      </c>
      <c r="G198" s="3">
        <f>VLOOKUP(C198,[1]Dossardage!$B$4:$G$203,5,FALSE)</f>
        <v>0</v>
      </c>
      <c r="H198" s="11"/>
      <c r="I198" s="10" t="str">
        <f>IFERROR(VLOOKUP(H198,$M$7:$N$56,2,TRUE),"0")</f>
        <v>0</v>
      </c>
    </row>
    <row r="199" spans="2:9" x14ac:dyDescent="0.25">
      <c r="B199" s="12" t="str">
        <f>IFERROR(RANK(H199,$H$7:$H$206,0),"")</f>
        <v/>
      </c>
      <c r="C199" s="5">
        <v>393</v>
      </c>
      <c r="D199" s="3">
        <f>VLOOKUP(C199,[1]Dossardage!$B$4:$G$203,2,FALSE)</f>
        <v>0</v>
      </c>
      <c r="E199" s="3">
        <f>VLOOKUP(C199,[1]Dossardage!$B$4:$G$203,3,FALSE)</f>
        <v>0</v>
      </c>
      <c r="F199" s="3">
        <f>VLOOKUP(C199,[1]Dossardage!$B$4:$G$203,4,FALSE)</f>
        <v>0</v>
      </c>
      <c r="G199" s="3">
        <f>VLOOKUP(C199,[1]Dossardage!$B$4:$G$203,5,FALSE)</f>
        <v>0</v>
      </c>
      <c r="H199" s="11"/>
      <c r="I199" s="10" t="str">
        <f>IFERROR(VLOOKUP(H199,$M$7:$N$56,2,TRUE),"0")</f>
        <v>0</v>
      </c>
    </row>
    <row r="200" spans="2:9" x14ac:dyDescent="0.25">
      <c r="B200" s="12" t="str">
        <f>IFERROR(RANK(H200,$H$7:$H$206,0),"")</f>
        <v/>
      </c>
      <c r="C200" s="5">
        <v>394</v>
      </c>
      <c r="D200" s="3">
        <f>VLOOKUP(C200,[1]Dossardage!$B$4:$G$203,2,FALSE)</f>
        <v>0</v>
      </c>
      <c r="E200" s="3">
        <f>VLOOKUP(C200,[1]Dossardage!$B$4:$G$203,3,FALSE)</f>
        <v>0</v>
      </c>
      <c r="F200" s="3">
        <f>VLOOKUP(C200,[1]Dossardage!$B$4:$G$203,4,FALSE)</f>
        <v>0</v>
      </c>
      <c r="G200" s="3">
        <f>VLOOKUP(C200,[1]Dossardage!$B$4:$G$203,5,FALSE)</f>
        <v>0</v>
      </c>
      <c r="H200" s="11"/>
      <c r="I200" s="10" t="str">
        <f>IFERROR(VLOOKUP(H200,$M$7:$N$56,2,TRUE),"0")</f>
        <v>0</v>
      </c>
    </row>
    <row r="201" spans="2:9" x14ac:dyDescent="0.25">
      <c r="B201" s="12" t="str">
        <f>IFERROR(RANK(H201,$H$7:$H$206,0),"")</f>
        <v/>
      </c>
      <c r="C201" s="5">
        <v>395</v>
      </c>
      <c r="D201" s="3">
        <f>VLOOKUP(C201,[1]Dossardage!$B$4:$G$203,2,FALSE)</f>
        <v>0</v>
      </c>
      <c r="E201" s="3">
        <f>VLOOKUP(C201,[1]Dossardage!$B$4:$G$203,3,FALSE)</f>
        <v>0</v>
      </c>
      <c r="F201" s="3">
        <f>VLOOKUP(C201,[1]Dossardage!$B$4:$G$203,4,FALSE)</f>
        <v>0</v>
      </c>
      <c r="G201" s="3">
        <f>VLOOKUP(C201,[1]Dossardage!$B$4:$G$203,5,FALSE)</f>
        <v>0</v>
      </c>
      <c r="H201" s="11"/>
      <c r="I201" s="10" t="str">
        <f>IFERROR(VLOOKUP(H201,$M$7:$N$56,2,TRUE),"0")</f>
        <v>0</v>
      </c>
    </row>
    <row r="202" spans="2:9" x14ac:dyDescent="0.25">
      <c r="B202" s="12" t="str">
        <f>IFERROR(RANK(H202,$H$7:$H$206,0),"")</f>
        <v/>
      </c>
      <c r="C202" s="5">
        <v>396</v>
      </c>
      <c r="D202" s="3">
        <f>VLOOKUP(C202,[1]Dossardage!$B$4:$G$203,2,FALSE)</f>
        <v>0</v>
      </c>
      <c r="E202" s="3">
        <f>VLOOKUP(C202,[1]Dossardage!$B$4:$G$203,3,FALSE)</f>
        <v>0</v>
      </c>
      <c r="F202" s="3">
        <f>VLOOKUP(C202,[1]Dossardage!$B$4:$G$203,4,FALSE)</f>
        <v>0</v>
      </c>
      <c r="G202" s="3">
        <f>VLOOKUP(C202,[1]Dossardage!$B$4:$G$203,5,FALSE)</f>
        <v>0</v>
      </c>
      <c r="H202" s="11"/>
      <c r="I202" s="10" t="str">
        <f>IFERROR(VLOOKUP(H202,$M$7:$N$56,2,TRUE),"0")</f>
        <v>0</v>
      </c>
    </row>
    <row r="203" spans="2:9" x14ac:dyDescent="0.25">
      <c r="B203" s="12" t="str">
        <f>IFERROR(RANK(H203,$H$7:$H$206,0),"")</f>
        <v/>
      </c>
      <c r="C203" s="5">
        <v>397</v>
      </c>
      <c r="D203" s="3">
        <f>VLOOKUP(C203,[1]Dossardage!$B$4:$G$203,2,FALSE)</f>
        <v>0</v>
      </c>
      <c r="E203" s="3">
        <f>VLOOKUP(C203,[1]Dossardage!$B$4:$G$203,3,FALSE)</f>
        <v>0</v>
      </c>
      <c r="F203" s="3">
        <f>VLOOKUP(C203,[1]Dossardage!$B$4:$G$203,4,FALSE)</f>
        <v>0</v>
      </c>
      <c r="G203" s="3">
        <f>VLOOKUP(C203,[1]Dossardage!$B$4:$G$203,5,FALSE)</f>
        <v>0</v>
      </c>
      <c r="H203" s="11"/>
      <c r="I203" s="10" t="str">
        <f>IFERROR(VLOOKUP(H203,$M$7:$N$56,2,TRUE),"0")</f>
        <v>0</v>
      </c>
    </row>
    <row r="204" spans="2:9" x14ac:dyDescent="0.25">
      <c r="B204" s="12" t="str">
        <f>IFERROR(RANK(H204,$H$7:$H$206,0),"")</f>
        <v/>
      </c>
      <c r="C204" s="5">
        <v>398</v>
      </c>
      <c r="D204" s="3">
        <f>VLOOKUP(C204,[1]Dossardage!$B$4:$G$203,2,FALSE)</f>
        <v>0</v>
      </c>
      <c r="E204" s="3">
        <f>VLOOKUP(C204,[1]Dossardage!$B$4:$G$203,3,FALSE)</f>
        <v>0</v>
      </c>
      <c r="F204" s="3">
        <f>VLOOKUP(C204,[1]Dossardage!$B$4:$G$203,4,FALSE)</f>
        <v>0</v>
      </c>
      <c r="G204" s="3">
        <f>VLOOKUP(C204,[1]Dossardage!$B$4:$G$203,5,FALSE)</f>
        <v>0</v>
      </c>
      <c r="H204" s="11"/>
      <c r="I204" s="10" t="str">
        <f>IFERROR(VLOOKUP(H204,$M$7:$N$56,2,TRUE),"0")</f>
        <v>0</v>
      </c>
    </row>
    <row r="205" spans="2:9" x14ac:dyDescent="0.25">
      <c r="B205" s="12" t="str">
        <f>IFERROR(RANK(H205,$H$7:$H$206,0),"")</f>
        <v/>
      </c>
      <c r="C205" s="5">
        <v>399</v>
      </c>
      <c r="D205" s="3">
        <f>VLOOKUP(C205,[1]Dossardage!$B$4:$G$203,2,FALSE)</f>
        <v>0</v>
      </c>
      <c r="E205" s="3">
        <f>VLOOKUP(C205,[1]Dossardage!$B$4:$G$203,3,FALSE)</f>
        <v>0</v>
      </c>
      <c r="F205" s="3">
        <f>VLOOKUP(C205,[1]Dossardage!$B$4:$G$203,4,FALSE)</f>
        <v>0</v>
      </c>
      <c r="G205" s="3">
        <f>VLOOKUP(C205,[1]Dossardage!$B$4:$G$203,5,FALSE)</f>
        <v>0</v>
      </c>
      <c r="H205" s="11"/>
      <c r="I205" s="10" t="str">
        <f>IFERROR(VLOOKUP(H205,$M$7:$N$56,2,TRUE),"0")</f>
        <v>0</v>
      </c>
    </row>
    <row r="206" spans="2:9" x14ac:dyDescent="0.25">
      <c r="B206" s="12" t="str">
        <f>IFERROR(RANK(H206,$H$7:$H$206,0),"")</f>
        <v/>
      </c>
      <c r="C206" s="5">
        <v>400</v>
      </c>
      <c r="D206" s="3">
        <f>VLOOKUP(C206,[1]Dossardage!$B$4:$G$203,2,FALSE)</f>
        <v>0</v>
      </c>
      <c r="E206" s="3">
        <f>VLOOKUP(C206,[1]Dossardage!$B$4:$G$203,3,FALSE)</f>
        <v>0</v>
      </c>
      <c r="F206" s="3">
        <f>VLOOKUP(C206,[1]Dossardage!$B$4:$G$203,4,FALSE)</f>
        <v>0</v>
      </c>
      <c r="G206" s="3">
        <f>VLOOKUP(C206,[1]Dossardage!$B$4:$G$203,5,FALSE)</f>
        <v>0</v>
      </c>
      <c r="H206" s="11"/>
      <c r="I206" s="10" t="str">
        <f>IFERROR(VLOOKUP(H206,$M$7:$N$56,2,TRUE),"0")</f>
        <v>0</v>
      </c>
    </row>
  </sheetData>
  <autoFilter ref="B6:I206">
    <sortState ref="B7:I206">
      <sortCondition ref="C6:C206"/>
    </sortState>
  </autoFilter>
  <mergeCells count="1">
    <mergeCell ref="C4:I4"/>
  </mergeCells>
  <conditionalFormatting sqref="D7:G206">
    <cfRule type="cellIs" dxfId="5" priority="1" operator="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6"/>
  <sheetViews>
    <sheetView topLeftCell="A61" workbookViewId="0">
      <selection activeCell="M15" sqref="M15"/>
    </sheetView>
  </sheetViews>
  <sheetFormatPr baseColWidth="10" defaultRowHeight="15" x14ac:dyDescent="0.25"/>
  <cols>
    <col min="1" max="1" width="3.5703125" customWidth="1"/>
    <col min="4" max="4" width="20.28515625" bestFit="1" customWidth="1"/>
    <col min="5" max="5" width="8.85546875" bestFit="1" customWidth="1"/>
    <col min="6" max="6" width="3.7109375" bestFit="1" customWidth="1"/>
    <col min="7" max="7" width="33.42578125" bestFit="1" customWidth="1"/>
    <col min="11" max="11" width="11.42578125" style="19"/>
  </cols>
  <sheetData>
    <row r="1" spans="2:12" ht="93.75" customHeight="1" x14ac:dyDescent="0.25"/>
    <row r="4" spans="2:12" ht="31.5" x14ac:dyDescent="0.25">
      <c r="C4" s="7" t="s">
        <v>14</v>
      </c>
      <c r="D4" s="7"/>
      <c r="E4" s="7"/>
      <c r="F4" s="7"/>
      <c r="G4" s="7"/>
      <c r="H4" s="7"/>
      <c r="I4" s="7"/>
    </row>
    <row r="6" spans="2:12" x14ac:dyDescent="0.25">
      <c r="B6" s="18" t="s">
        <v>9</v>
      </c>
      <c r="C6" s="17" t="s">
        <v>8</v>
      </c>
      <c r="D6" s="17" t="s">
        <v>7</v>
      </c>
      <c r="E6" s="17" t="s">
        <v>6</v>
      </c>
      <c r="F6" s="17" t="s">
        <v>5</v>
      </c>
      <c r="G6" s="17" t="s">
        <v>4</v>
      </c>
      <c r="H6" s="17" t="s">
        <v>12</v>
      </c>
      <c r="I6" s="17" t="s">
        <v>11</v>
      </c>
      <c r="K6" s="16" t="s">
        <v>2</v>
      </c>
      <c r="L6" s="15" t="s">
        <v>11</v>
      </c>
    </row>
    <row r="7" spans="2:12" x14ac:dyDescent="0.25">
      <c r="B7" s="12">
        <f>IFERROR(RANK(H7,$H$7:$H$206,0),"")</f>
        <v>90</v>
      </c>
      <c r="C7" s="5">
        <v>201</v>
      </c>
      <c r="D7" s="3" t="str">
        <f>VLOOKUP(C7,[1]Dossardage!$B$4:$G$203,2,FALSE)</f>
        <v>XHAARD-BOLLON</v>
      </c>
      <c r="E7" s="3" t="str">
        <f>VLOOKUP(C7,[1]Dossardage!$B$4:$G$203,3,FALSE)</f>
        <v>Louis</v>
      </c>
      <c r="F7" s="4" t="str">
        <f>VLOOKUP(C7,[1]Dossardage!$B$4:$G$203,4,FALSE)</f>
        <v>BG</v>
      </c>
      <c r="G7" s="3" t="str">
        <f>VLOOKUP(C7,[1]Dossardage!$B$4:$G$203,5,FALSE)</f>
        <v>Collège Arthur Rimbaud</v>
      </c>
      <c r="H7" s="14">
        <v>21.5</v>
      </c>
      <c r="I7" s="10">
        <f>IFERROR(VLOOKUP(H7,$K$7:$L$56,2,TRUE),"0")</f>
        <v>6</v>
      </c>
      <c r="K7" s="14">
        <v>1.5</v>
      </c>
      <c r="L7" s="1">
        <v>1</v>
      </c>
    </row>
    <row r="8" spans="2:12" x14ac:dyDescent="0.25">
      <c r="B8" s="12">
        <f>IFERROR(RANK(H8,$H$7:$H$206,0),"")</f>
        <v>8</v>
      </c>
      <c r="C8" s="5">
        <v>202</v>
      </c>
      <c r="D8" s="3" t="str">
        <f>VLOOKUP(C8,[1]Dossardage!$B$4:$G$203,2,FALSE)</f>
        <v>SALLE</v>
      </c>
      <c r="E8" s="3" t="str">
        <f>VLOOKUP(C8,[1]Dossardage!$B$4:$G$203,3,FALSE)</f>
        <v>MATHIS</v>
      </c>
      <c r="F8" s="4" t="str">
        <f>VLOOKUP(C8,[1]Dossardage!$B$4:$G$203,4,FALSE)</f>
        <v>BG</v>
      </c>
      <c r="G8" s="3" t="str">
        <f>VLOOKUP(C8,[1]Dossardage!$B$4:$G$203,5,FALSE)</f>
        <v>Collège Arthur Rimbaud</v>
      </c>
      <c r="H8" s="14">
        <v>37</v>
      </c>
      <c r="I8" s="10">
        <f>IFERROR(VLOOKUP(H8,$K$7:$L$56,2,TRUE),"0")</f>
        <v>20</v>
      </c>
      <c r="K8" s="14">
        <v>19</v>
      </c>
      <c r="L8" s="1">
        <f>L7+1</f>
        <v>2</v>
      </c>
    </row>
    <row r="9" spans="2:12" x14ac:dyDescent="0.25">
      <c r="B9" s="12">
        <f>IFERROR(RANK(H9,$H$7:$H$206,0),"")</f>
        <v>32</v>
      </c>
      <c r="C9" s="5">
        <v>203</v>
      </c>
      <c r="D9" s="3" t="str">
        <f>VLOOKUP(C9,[1]Dossardage!$B$4:$G$203,2,FALSE)</f>
        <v>KRETZMEYER</v>
      </c>
      <c r="E9" s="3" t="str">
        <f>VLOOKUP(C9,[1]Dossardage!$B$4:$G$203,3,FALSE)</f>
        <v>CLOVIS</v>
      </c>
      <c r="F9" s="4" t="str">
        <f>VLOOKUP(C9,[1]Dossardage!$B$4:$G$203,4,FALSE)</f>
        <v>BG</v>
      </c>
      <c r="G9" s="3" t="str">
        <f>VLOOKUP(C9,[1]Dossardage!$B$4:$G$203,5,FALSE)</f>
        <v>Collège Arthur Rimbaud</v>
      </c>
      <c r="H9" s="14">
        <v>29.4</v>
      </c>
      <c r="I9" s="10">
        <f>IFERROR(VLOOKUP(H9,$K$7:$L$56,2,TRUE),"0")</f>
        <v>16</v>
      </c>
      <c r="K9" s="14">
        <v>20</v>
      </c>
      <c r="L9" s="1">
        <f>L8+1</f>
        <v>3</v>
      </c>
    </row>
    <row r="10" spans="2:12" x14ac:dyDescent="0.25">
      <c r="B10" s="12" t="str">
        <f>IFERROR(RANK(H10,$H$7:$H$206,0),"")</f>
        <v/>
      </c>
      <c r="C10" s="5">
        <v>204</v>
      </c>
      <c r="D10" s="3">
        <f>VLOOKUP(C10,[1]Dossardage!$B$4:$G$203,2,FALSE)</f>
        <v>0</v>
      </c>
      <c r="E10" s="3">
        <f>VLOOKUP(C10,[1]Dossardage!$B$4:$G$203,3,FALSE)</f>
        <v>0</v>
      </c>
      <c r="F10" s="4">
        <f>VLOOKUP(C10,[1]Dossardage!$B$4:$G$203,4,FALSE)</f>
        <v>0</v>
      </c>
      <c r="G10" s="3">
        <f>VLOOKUP(C10,[1]Dossardage!$B$4:$G$203,5,FALSE)</f>
        <v>0</v>
      </c>
      <c r="H10" s="14"/>
      <c r="I10" s="10" t="str">
        <f>IFERROR(VLOOKUP(H10,$K$7:$L$56,2,TRUE),"0")</f>
        <v>0</v>
      </c>
      <c r="K10" s="14">
        <v>20.5</v>
      </c>
      <c r="L10" s="1">
        <f>L9+1</f>
        <v>4</v>
      </c>
    </row>
    <row r="11" spans="2:12" x14ac:dyDescent="0.25">
      <c r="B11" s="12" t="str">
        <f>IFERROR(RANK(H11,$H$7:$H$206,0),"")</f>
        <v/>
      </c>
      <c r="C11" s="5">
        <v>205</v>
      </c>
      <c r="D11" s="3">
        <f>VLOOKUP(C11,[1]Dossardage!$B$4:$G$203,2,FALSE)</f>
        <v>0</v>
      </c>
      <c r="E11" s="3">
        <f>VLOOKUP(C11,[1]Dossardage!$B$4:$G$203,3,FALSE)</f>
        <v>0</v>
      </c>
      <c r="F11" s="4">
        <f>VLOOKUP(C11,[1]Dossardage!$B$4:$G$203,4,FALSE)</f>
        <v>0</v>
      </c>
      <c r="G11" s="3">
        <f>VLOOKUP(C11,[1]Dossardage!$B$4:$G$203,5,FALSE)</f>
        <v>0</v>
      </c>
      <c r="H11" s="14"/>
      <c r="I11" s="10" t="str">
        <f>IFERROR(VLOOKUP(H11,$K$7:$L$56,2,TRUE),"0")</f>
        <v>0</v>
      </c>
      <c r="K11" s="14">
        <v>21</v>
      </c>
      <c r="L11" s="1">
        <f>L10+1</f>
        <v>5</v>
      </c>
    </row>
    <row r="12" spans="2:12" x14ac:dyDescent="0.25">
      <c r="B12" s="12">
        <f>IFERROR(RANK(H12,$H$7:$H$206,0),"")</f>
        <v>3</v>
      </c>
      <c r="C12" s="5">
        <v>206</v>
      </c>
      <c r="D12" s="3" t="str">
        <f>VLOOKUP(C12,[1]Dossardage!$B$4:$G$203,2,FALSE)</f>
        <v>BONNE</v>
      </c>
      <c r="E12" s="3" t="str">
        <f>VLOOKUP(C12,[1]Dossardage!$B$4:$G$203,3,FALSE)</f>
        <v>Robin</v>
      </c>
      <c r="F12" s="4" t="str">
        <f>VLOOKUP(C12,[1]Dossardage!$B$4:$G$203,4,FALSE)</f>
        <v>BG</v>
      </c>
      <c r="G12" s="3" t="str">
        <f>VLOOKUP(C12,[1]Dossardage!$B$4:$G$203,5,FALSE)</f>
        <v>Collège Arthur Rimbaud</v>
      </c>
      <c r="H12" s="14">
        <v>40.5</v>
      </c>
      <c r="I12" s="10">
        <f>IFERROR(VLOOKUP(H12,$K$7:$L$56,2,TRUE),"0")</f>
        <v>22</v>
      </c>
      <c r="K12" s="14">
        <v>21.5</v>
      </c>
      <c r="L12" s="1">
        <f>L11+1</f>
        <v>6</v>
      </c>
    </row>
    <row r="13" spans="2:12" x14ac:dyDescent="0.25">
      <c r="B13" s="12">
        <f>IFERROR(RANK(H13,$H$7:$H$206,0),"")</f>
        <v>39</v>
      </c>
      <c r="C13" s="5">
        <v>207</v>
      </c>
      <c r="D13" s="3" t="str">
        <f>VLOOKUP(C13,[1]Dossardage!$B$4:$G$203,2,FALSE)</f>
        <v>FRICOTTEAUX</v>
      </c>
      <c r="E13" s="3" t="str">
        <f>VLOOKUP(C13,[1]Dossardage!$B$4:$G$203,3,FALSE)</f>
        <v>THOMAS</v>
      </c>
      <c r="F13" s="4" t="str">
        <f>VLOOKUP(C13,[1]Dossardage!$B$4:$G$203,4,FALSE)</f>
        <v>BG</v>
      </c>
      <c r="G13" s="3" t="str">
        <f>VLOOKUP(C13,[1]Dossardage!$B$4:$G$203,5,FALSE)</f>
        <v>Collège Arthur Rimbaud</v>
      </c>
      <c r="H13" s="14">
        <v>28.25</v>
      </c>
      <c r="I13" s="10">
        <f>IFERROR(VLOOKUP(H13,$K$7:$L$56,2,TRUE),"0")</f>
        <v>15</v>
      </c>
      <c r="K13" s="14">
        <v>22</v>
      </c>
      <c r="L13" s="1">
        <f>L12+1</f>
        <v>7</v>
      </c>
    </row>
    <row r="14" spans="2:12" x14ac:dyDescent="0.25">
      <c r="B14" s="12">
        <f>IFERROR(RANK(H14,$H$7:$H$206,0),"")</f>
        <v>119</v>
      </c>
      <c r="C14" s="5">
        <v>208</v>
      </c>
      <c r="D14" s="3" t="str">
        <f>VLOOKUP(C14,[1]Dossardage!$B$4:$G$203,2,FALSE)</f>
        <v>FRANCOTTE</v>
      </c>
      <c r="E14" s="3" t="str">
        <f>VLOOKUP(C14,[1]Dossardage!$B$4:$G$203,3,FALSE)</f>
        <v>Marius</v>
      </c>
      <c r="F14" s="4" t="str">
        <f>VLOOKUP(C14,[1]Dossardage!$B$4:$G$203,4,FALSE)</f>
        <v>BG</v>
      </c>
      <c r="G14" s="3" t="str">
        <f>VLOOKUP(C14,[1]Dossardage!$B$4:$G$203,5,FALSE)</f>
        <v>Collège Charles Bruneau</v>
      </c>
      <c r="H14" s="14">
        <v>18.399999999999999</v>
      </c>
      <c r="I14" s="10">
        <f>IFERROR(VLOOKUP(H14,$K$7:$L$56,2,TRUE),"0")</f>
        <v>1</v>
      </c>
      <c r="K14" s="14">
        <v>22.5</v>
      </c>
      <c r="L14" s="1">
        <f>L13+1</f>
        <v>8</v>
      </c>
    </row>
    <row r="15" spans="2:12" x14ac:dyDescent="0.25">
      <c r="B15" s="12">
        <f>IFERROR(RANK(H15,$H$7:$H$206,0),"")</f>
        <v>53</v>
      </c>
      <c r="C15" s="5">
        <v>209</v>
      </c>
      <c r="D15" s="3" t="str">
        <f>VLOOKUP(C15,[1]Dossardage!$B$4:$G$203,2,FALSE)</f>
        <v>HENNE</v>
      </c>
      <c r="E15" s="3" t="str">
        <f>VLOOKUP(C15,[1]Dossardage!$B$4:$G$203,3,FALSE)</f>
        <v>Jérôme</v>
      </c>
      <c r="F15" s="4" t="str">
        <f>VLOOKUP(C15,[1]Dossardage!$B$4:$G$203,4,FALSE)</f>
        <v>BG</v>
      </c>
      <c r="G15" s="3" t="str">
        <f>VLOOKUP(C15,[1]Dossardage!$B$4:$G$203,5,FALSE)</f>
        <v>Collège Charles Bruneau</v>
      </c>
      <c r="H15" s="14">
        <v>25.75</v>
      </c>
      <c r="I15" s="10">
        <f>IFERROR(VLOOKUP(H15,$K$7:$L$56,2,TRUE),"0")</f>
        <v>12</v>
      </c>
      <c r="K15" s="14">
        <v>23</v>
      </c>
      <c r="L15" s="1">
        <f>L14+1</f>
        <v>9</v>
      </c>
    </row>
    <row r="16" spans="2:12" x14ac:dyDescent="0.25">
      <c r="B16" s="12">
        <f>IFERROR(RANK(H16,$H$7:$H$206,0),"")</f>
        <v>14</v>
      </c>
      <c r="C16" s="5">
        <v>210</v>
      </c>
      <c r="D16" s="3" t="str">
        <f>VLOOKUP(C16,[1]Dossardage!$B$4:$G$203,2,FALSE)</f>
        <v>NASSIRI</v>
      </c>
      <c r="E16" s="3" t="str">
        <f>VLOOKUP(C16,[1]Dossardage!$B$4:$G$203,3,FALSE)</f>
        <v>Elyam</v>
      </c>
      <c r="F16" s="4" t="str">
        <f>VLOOKUP(C16,[1]Dossardage!$B$4:$G$203,4,FALSE)</f>
        <v>BG</v>
      </c>
      <c r="G16" s="3" t="str">
        <f>VLOOKUP(C16,[1]Dossardage!$B$4:$G$203,5,FALSE)</f>
        <v>Collège Charles Bruneau</v>
      </c>
      <c r="H16" s="14">
        <v>33.15</v>
      </c>
      <c r="I16" s="10">
        <f>IFERROR(VLOOKUP(H16,$K$7:$L$56,2,TRUE),"0")</f>
        <v>18</v>
      </c>
      <c r="K16" s="14">
        <v>23.5</v>
      </c>
      <c r="L16" s="1">
        <f>L15+1</f>
        <v>10</v>
      </c>
    </row>
    <row r="17" spans="2:12" x14ac:dyDescent="0.25">
      <c r="B17" s="12">
        <f>IFERROR(RANK(H17,$H$7:$H$206,0),"")</f>
        <v>120</v>
      </c>
      <c r="C17" s="5">
        <v>211</v>
      </c>
      <c r="D17" s="3" t="str">
        <f>VLOOKUP(C17,[1]Dossardage!$B$4:$G$203,2,FALSE)</f>
        <v>PAQUOT</v>
      </c>
      <c r="E17" s="3" t="str">
        <f>VLOOKUP(C17,[1]Dossardage!$B$4:$G$203,3,FALSE)</f>
        <v>Manoé</v>
      </c>
      <c r="F17" s="4" t="str">
        <f>VLOOKUP(C17,[1]Dossardage!$B$4:$G$203,4,FALSE)</f>
        <v>BG</v>
      </c>
      <c r="G17" s="3" t="str">
        <f>VLOOKUP(C17,[1]Dossardage!$B$4:$G$203,5,FALSE)</f>
        <v>Collège Charles Bruneau</v>
      </c>
      <c r="H17" s="14">
        <v>18.25</v>
      </c>
      <c r="I17" s="10">
        <f>IFERROR(VLOOKUP(H17,$K$7:$L$56,2,TRUE),"0")</f>
        <v>1</v>
      </c>
      <c r="K17" s="14">
        <v>24</v>
      </c>
      <c r="L17" s="1">
        <f>L16+1</f>
        <v>11</v>
      </c>
    </row>
    <row r="18" spans="2:12" x14ac:dyDescent="0.25">
      <c r="B18" s="12">
        <f>IFERROR(RANK(H18,$H$7:$H$206,0),"")</f>
        <v>96</v>
      </c>
      <c r="C18" s="5">
        <v>212</v>
      </c>
      <c r="D18" s="3" t="str">
        <f>VLOOKUP(C18,[1]Dossardage!$B$4:$G$203,2,FALSE)</f>
        <v>TERUEL</v>
      </c>
      <c r="E18" s="3" t="str">
        <f>VLOOKUP(C18,[1]Dossardage!$B$4:$G$203,3,FALSE)</f>
        <v>Noam</v>
      </c>
      <c r="F18" s="4" t="str">
        <f>VLOOKUP(C18,[1]Dossardage!$B$4:$G$203,4,FALSE)</f>
        <v>BG</v>
      </c>
      <c r="G18" s="3" t="str">
        <f>VLOOKUP(C18,[1]Dossardage!$B$4:$G$203,5,FALSE)</f>
        <v>Collège Charles Bruneau</v>
      </c>
      <c r="H18" s="14">
        <v>20.95</v>
      </c>
      <c r="I18" s="10">
        <f>IFERROR(VLOOKUP(H18,$K$7:$L$56,2,TRUE),"0")</f>
        <v>4</v>
      </c>
      <c r="K18" s="14">
        <v>25</v>
      </c>
      <c r="L18" s="1">
        <f>L17+1</f>
        <v>12</v>
      </c>
    </row>
    <row r="19" spans="2:12" x14ac:dyDescent="0.25">
      <c r="B19" s="12">
        <f>IFERROR(RANK(H19,$H$7:$H$206,0),"")</f>
        <v>58</v>
      </c>
      <c r="C19" s="5">
        <v>213</v>
      </c>
      <c r="D19" s="3" t="str">
        <f>VLOOKUP(C19,[1]Dossardage!$B$4:$G$203,2,FALSE)</f>
        <v>AVRIL</v>
      </c>
      <c r="E19" s="3" t="str">
        <f>VLOOKUP(C19,[1]Dossardage!$B$4:$G$203,3,FALSE)</f>
        <v>Paulin</v>
      </c>
      <c r="F19" s="4" t="str">
        <f>VLOOKUP(C19,[1]Dossardage!$B$4:$G$203,4,FALSE)</f>
        <v>BG</v>
      </c>
      <c r="G19" s="3" t="str">
        <f>VLOOKUP(C19,[1]Dossardage!$B$4:$G$203,5,FALSE)</f>
        <v>Collège de la Retourne</v>
      </c>
      <c r="H19" s="14">
        <v>25.2</v>
      </c>
      <c r="I19" s="10">
        <f>IFERROR(VLOOKUP(H19,$K$7:$L$56,2,TRUE),"0")</f>
        <v>12</v>
      </c>
      <c r="K19" s="14">
        <v>26</v>
      </c>
      <c r="L19" s="1">
        <f>L18+1</f>
        <v>13</v>
      </c>
    </row>
    <row r="20" spans="2:12" x14ac:dyDescent="0.25">
      <c r="B20" s="12">
        <f>IFERROR(RANK(H20,$H$7:$H$206,0),"")</f>
        <v>104</v>
      </c>
      <c r="C20" s="5">
        <v>214</v>
      </c>
      <c r="D20" s="3" t="str">
        <f>VLOOKUP(C20,[1]Dossardage!$B$4:$G$203,2,FALSE)</f>
        <v>BRAGA</v>
      </c>
      <c r="E20" s="3" t="str">
        <f>VLOOKUP(C20,[1]Dossardage!$B$4:$G$203,3,FALSE)</f>
        <v>Ethan</v>
      </c>
      <c r="F20" s="4" t="str">
        <f>VLOOKUP(C20,[1]Dossardage!$B$4:$G$203,4,FALSE)</f>
        <v>BG</v>
      </c>
      <c r="G20" s="3" t="str">
        <f>VLOOKUP(C20,[1]Dossardage!$B$4:$G$203,5,FALSE)</f>
        <v>Collège de la Retourne</v>
      </c>
      <c r="H20" s="14">
        <v>20.149999999999999</v>
      </c>
      <c r="I20" s="10">
        <f>IFERROR(VLOOKUP(H20,$K$7:$L$56,2,TRUE),"0")</f>
        <v>3</v>
      </c>
      <c r="K20" s="14">
        <v>27</v>
      </c>
      <c r="L20" s="1">
        <f>L19+1</f>
        <v>14</v>
      </c>
    </row>
    <row r="21" spans="2:12" x14ac:dyDescent="0.25">
      <c r="B21" s="12">
        <f>IFERROR(RANK(H21,$H$7:$H$206,0),"")</f>
        <v>108</v>
      </c>
      <c r="C21" s="5">
        <v>215</v>
      </c>
      <c r="D21" s="3" t="str">
        <f>VLOOKUP(C21,[1]Dossardage!$B$4:$G$203,2,FALSE)</f>
        <v>DREHER</v>
      </c>
      <c r="E21" s="3" t="str">
        <f>VLOOKUP(C21,[1]Dossardage!$B$4:$G$203,3,FALSE)</f>
        <v>Louis</v>
      </c>
      <c r="F21" s="4" t="str">
        <f>VLOOKUP(C21,[1]Dossardage!$B$4:$G$203,4,FALSE)</f>
        <v>BG</v>
      </c>
      <c r="G21" s="3" t="str">
        <f>VLOOKUP(C21,[1]Dossardage!$B$4:$G$203,5,FALSE)</f>
        <v>Collège de la Retourne</v>
      </c>
      <c r="H21" s="14">
        <v>19.649999999999999</v>
      </c>
      <c r="I21" s="10">
        <f>IFERROR(VLOOKUP(H21,$K$7:$L$56,2,TRUE),"0")</f>
        <v>2</v>
      </c>
      <c r="K21" s="14">
        <v>28</v>
      </c>
      <c r="L21" s="1">
        <f>L20+1</f>
        <v>15</v>
      </c>
    </row>
    <row r="22" spans="2:12" x14ac:dyDescent="0.25">
      <c r="B22" s="12" t="str">
        <f>IFERROR(RANK(H22,$H$7:$H$206,0),"")</f>
        <v/>
      </c>
      <c r="C22" s="5">
        <v>216</v>
      </c>
      <c r="D22" s="3">
        <f>VLOOKUP(C22,[1]Dossardage!$B$4:$G$203,2,FALSE)</f>
        <v>0</v>
      </c>
      <c r="E22" s="3">
        <f>VLOOKUP(C22,[1]Dossardage!$B$4:$G$203,3,FALSE)</f>
        <v>0</v>
      </c>
      <c r="F22" s="4">
        <f>VLOOKUP(C22,[1]Dossardage!$B$4:$G$203,4,FALSE)</f>
        <v>0</v>
      </c>
      <c r="G22" s="3">
        <f>VLOOKUP(C22,[1]Dossardage!$B$4:$G$203,5,FALSE)</f>
        <v>0</v>
      </c>
      <c r="H22" s="14"/>
      <c r="I22" s="10" t="str">
        <f>IFERROR(VLOOKUP(H22,$K$7:$L$56,2,TRUE),"0")</f>
        <v>0</v>
      </c>
      <c r="K22" s="14">
        <v>29</v>
      </c>
      <c r="L22" s="1">
        <f>L21+1</f>
        <v>16</v>
      </c>
    </row>
    <row r="23" spans="2:12" x14ac:dyDescent="0.25">
      <c r="B23" s="12">
        <f>IFERROR(RANK(H23,$H$7:$H$206,0),"")</f>
        <v>140</v>
      </c>
      <c r="C23" s="5">
        <v>217</v>
      </c>
      <c r="D23" s="3" t="str">
        <f>VLOOKUP(C23,[1]Dossardage!$B$4:$G$203,2,FALSE)</f>
        <v>DECORNE</v>
      </c>
      <c r="E23" s="3" t="str">
        <f>VLOOKUP(C23,[1]Dossardage!$B$4:$G$203,3,FALSE)</f>
        <v>Louis</v>
      </c>
      <c r="F23" s="4" t="str">
        <f>VLOOKUP(C23,[1]Dossardage!$B$4:$G$203,4,FALSE)</f>
        <v>BG</v>
      </c>
      <c r="G23" s="3" t="str">
        <f>VLOOKUP(C23,[1]Dossardage!$B$4:$G$203,5,FALSE)</f>
        <v>Collège de la Retourne</v>
      </c>
      <c r="H23" s="14">
        <v>14.35</v>
      </c>
      <c r="I23" s="10">
        <f>IFERROR(VLOOKUP(H23,$K$7:$L$56,2,TRUE),"0")</f>
        <v>1</v>
      </c>
      <c r="K23" s="14">
        <v>30</v>
      </c>
      <c r="L23" s="1">
        <f>L22+1</f>
        <v>17</v>
      </c>
    </row>
    <row r="24" spans="2:12" x14ac:dyDescent="0.25">
      <c r="B24" s="12">
        <f>IFERROR(RANK(H24,$H$7:$H$206,0),"")</f>
        <v>138</v>
      </c>
      <c r="C24" s="5">
        <v>218</v>
      </c>
      <c r="D24" s="3" t="str">
        <f>VLOOKUP(C24,[1]Dossardage!$B$4:$G$203,2,FALSE)</f>
        <v>DUBANTON</v>
      </c>
      <c r="E24" s="3" t="str">
        <f>VLOOKUP(C24,[1]Dossardage!$B$4:$G$203,3,FALSE)</f>
        <v>Alexandre</v>
      </c>
      <c r="F24" s="4" t="str">
        <f>VLOOKUP(C24,[1]Dossardage!$B$4:$G$203,4,FALSE)</f>
        <v>BG</v>
      </c>
      <c r="G24" s="3" t="str">
        <f>VLOOKUP(C24,[1]Dossardage!$B$4:$G$203,5,FALSE)</f>
        <v>Collège de la Retourne</v>
      </c>
      <c r="H24" s="14">
        <v>14.45</v>
      </c>
      <c r="I24" s="10">
        <f>IFERROR(VLOOKUP(H24,$K$7:$L$56,2,TRUE),"0")</f>
        <v>1</v>
      </c>
      <c r="K24" s="14">
        <v>32</v>
      </c>
      <c r="L24" s="1">
        <f>L23+1</f>
        <v>18</v>
      </c>
    </row>
    <row r="25" spans="2:12" x14ac:dyDescent="0.25">
      <c r="B25" s="12">
        <f>IFERROR(RANK(H25,$H$7:$H$206,0),"")</f>
        <v>23</v>
      </c>
      <c r="C25" s="5">
        <v>219</v>
      </c>
      <c r="D25" s="3" t="str">
        <f>VLOOKUP(C25,[1]Dossardage!$B$4:$G$203,2,FALSE)</f>
        <v>HOLVOET</v>
      </c>
      <c r="E25" s="3" t="str">
        <f>VLOOKUP(C25,[1]Dossardage!$B$4:$G$203,3,FALSE)</f>
        <v>Hugo</v>
      </c>
      <c r="F25" s="4" t="str">
        <f>VLOOKUP(C25,[1]Dossardage!$B$4:$G$203,4,FALSE)</f>
        <v>BG</v>
      </c>
      <c r="G25" s="3" t="str">
        <f>VLOOKUP(C25,[1]Dossardage!$B$4:$G$203,5,FALSE)</f>
        <v>Collège de la Retourne</v>
      </c>
      <c r="H25" s="14">
        <v>32.049999999999997</v>
      </c>
      <c r="I25" s="10">
        <f>IFERROR(VLOOKUP(H25,$K$7:$L$56,2,TRUE),"0")</f>
        <v>18</v>
      </c>
      <c r="K25" s="14">
        <v>34</v>
      </c>
      <c r="L25" s="1">
        <f>L24+1</f>
        <v>19</v>
      </c>
    </row>
    <row r="26" spans="2:12" x14ac:dyDescent="0.25">
      <c r="B26" s="12">
        <f>IFERROR(RANK(H26,$H$7:$H$206,0),"")</f>
        <v>127</v>
      </c>
      <c r="C26" s="5">
        <v>220</v>
      </c>
      <c r="D26" s="3" t="str">
        <f>VLOOKUP(C26,[1]Dossardage!$B$4:$G$203,2,FALSE)</f>
        <v>GALHAUT</v>
      </c>
      <c r="E26" s="3" t="str">
        <f>VLOOKUP(C26,[1]Dossardage!$B$4:$G$203,3,FALSE)</f>
        <v>Martin</v>
      </c>
      <c r="F26" s="4" t="str">
        <f>VLOOKUP(C26,[1]Dossardage!$B$4:$G$203,4,FALSE)</f>
        <v>BG</v>
      </c>
      <c r="G26" s="3" t="str">
        <f>VLOOKUP(C26,[1]Dossardage!$B$4:$G$203,5,FALSE)</f>
        <v>Collège de la Retourne</v>
      </c>
      <c r="H26" s="14">
        <v>17.55</v>
      </c>
      <c r="I26" s="10">
        <f>IFERROR(VLOOKUP(H26,$K$7:$L$56,2,TRUE),"0")</f>
        <v>1</v>
      </c>
      <c r="K26" s="14">
        <v>36</v>
      </c>
      <c r="L26" s="1">
        <f>L25+1</f>
        <v>20</v>
      </c>
    </row>
    <row r="27" spans="2:12" x14ac:dyDescent="0.25">
      <c r="B27" s="12">
        <f>IFERROR(RANK(H27,$H$7:$H$206,0),"")</f>
        <v>113</v>
      </c>
      <c r="C27" s="5">
        <v>221</v>
      </c>
      <c r="D27" s="3" t="str">
        <f>VLOOKUP(C27,[1]Dossardage!$B$4:$G$203,2,FALSE)</f>
        <v>GOGLIN</v>
      </c>
      <c r="E27" s="3" t="str">
        <f>VLOOKUP(C27,[1]Dossardage!$B$4:$G$203,3,FALSE)</f>
        <v>Timéo</v>
      </c>
      <c r="F27" s="4" t="str">
        <f>VLOOKUP(C27,[1]Dossardage!$B$4:$G$203,4,FALSE)</f>
        <v>BG</v>
      </c>
      <c r="G27" s="3" t="str">
        <f>VLOOKUP(C27,[1]Dossardage!$B$4:$G$203,5,FALSE)</f>
        <v>Collège de la Retourne</v>
      </c>
      <c r="H27" s="14">
        <v>19.05</v>
      </c>
      <c r="I27" s="10">
        <f>IFERROR(VLOOKUP(H27,$K$7:$L$56,2,TRUE),"0")</f>
        <v>2</v>
      </c>
      <c r="K27" s="14">
        <v>38</v>
      </c>
      <c r="L27" s="1">
        <f>L26+1</f>
        <v>21</v>
      </c>
    </row>
    <row r="28" spans="2:12" x14ac:dyDescent="0.25">
      <c r="B28" s="12">
        <f>IFERROR(RANK(H28,$H$7:$H$206,0),"")</f>
        <v>5</v>
      </c>
      <c r="C28" s="5">
        <v>222</v>
      </c>
      <c r="D28" s="3" t="str">
        <f>VLOOKUP(C28,[1]Dossardage!$B$4:$G$203,2,FALSE)</f>
        <v>LAMBERT</v>
      </c>
      <c r="E28" s="3" t="str">
        <f>VLOOKUP(C28,[1]Dossardage!$B$4:$G$203,3,FALSE)</f>
        <v>Martin</v>
      </c>
      <c r="F28" s="4" t="str">
        <f>VLOOKUP(C28,[1]Dossardage!$B$4:$G$203,4,FALSE)</f>
        <v>BG</v>
      </c>
      <c r="G28" s="3" t="str">
        <f>VLOOKUP(C28,[1]Dossardage!$B$4:$G$203,5,FALSE)</f>
        <v>Collège de la Retourne</v>
      </c>
      <c r="H28" s="14">
        <v>38.85</v>
      </c>
      <c r="I28" s="10">
        <f>IFERROR(VLOOKUP(H28,$K$7:$L$56,2,TRUE),"0")</f>
        <v>21</v>
      </c>
      <c r="K28" s="14">
        <v>40</v>
      </c>
      <c r="L28" s="1">
        <f>L27+1</f>
        <v>22</v>
      </c>
    </row>
    <row r="29" spans="2:12" x14ac:dyDescent="0.25">
      <c r="B29" s="12">
        <f>IFERROR(RANK(H29,$H$7:$H$206,0),"")</f>
        <v>85</v>
      </c>
      <c r="C29" s="5">
        <v>223</v>
      </c>
      <c r="D29" s="3" t="str">
        <f>VLOOKUP(C29,[1]Dossardage!$B$4:$G$203,2,FALSE)</f>
        <v>LANNUZEL</v>
      </c>
      <c r="E29" s="3" t="str">
        <f>VLOOKUP(C29,[1]Dossardage!$B$4:$G$203,3,FALSE)</f>
        <v>Malo</v>
      </c>
      <c r="F29" s="4" t="str">
        <f>VLOOKUP(C29,[1]Dossardage!$B$4:$G$203,4,FALSE)</f>
        <v>BG</v>
      </c>
      <c r="G29" s="3" t="str">
        <f>VLOOKUP(C29,[1]Dossardage!$B$4:$G$203,5,FALSE)</f>
        <v>Collège de la Retourne</v>
      </c>
      <c r="H29" s="14">
        <v>21.95</v>
      </c>
      <c r="I29" s="10">
        <f>IFERROR(VLOOKUP(H29,$K$7:$L$56,2,TRUE),"0")</f>
        <v>6</v>
      </c>
      <c r="K29" s="14">
        <v>42</v>
      </c>
      <c r="L29" s="1">
        <f>L28+1</f>
        <v>23</v>
      </c>
    </row>
    <row r="30" spans="2:12" x14ac:dyDescent="0.25">
      <c r="B30" s="12">
        <f>IFERROR(RANK(H30,$H$7:$H$206,0),"")</f>
        <v>138</v>
      </c>
      <c r="C30" s="5">
        <v>224</v>
      </c>
      <c r="D30" s="3" t="str">
        <f>VLOOKUP(C30,[1]Dossardage!$B$4:$G$203,2,FALSE)</f>
        <v>HALESIAK</v>
      </c>
      <c r="E30" s="3" t="str">
        <f>VLOOKUP(C30,[1]Dossardage!$B$4:$G$203,3,FALSE)</f>
        <v>Loukas</v>
      </c>
      <c r="F30" s="4" t="str">
        <f>VLOOKUP(C30,[1]Dossardage!$B$4:$G$203,4,FALSE)</f>
        <v>BG</v>
      </c>
      <c r="G30" s="3" t="str">
        <f>VLOOKUP(C30,[1]Dossardage!$B$4:$G$203,5,FALSE)</f>
        <v>Collège de la Retourne</v>
      </c>
      <c r="H30" s="14">
        <v>14.45</v>
      </c>
      <c r="I30" s="10">
        <f>IFERROR(VLOOKUP(H30,$K$7:$L$56,2,TRUE),"0")</f>
        <v>1</v>
      </c>
      <c r="K30" s="14">
        <v>43</v>
      </c>
      <c r="L30" s="1">
        <f>L29+1</f>
        <v>24</v>
      </c>
    </row>
    <row r="31" spans="2:12" x14ac:dyDescent="0.25">
      <c r="B31" s="12">
        <f>IFERROR(RANK(H31,$H$7:$H$206,0),"")</f>
        <v>55</v>
      </c>
      <c r="C31" s="5">
        <v>225</v>
      </c>
      <c r="D31" s="3" t="str">
        <f>VLOOKUP(C31,[1]Dossardage!$B$4:$G$203,2,FALSE)</f>
        <v>HORY</v>
      </c>
      <c r="E31" s="3" t="str">
        <f>VLOOKUP(C31,[1]Dossardage!$B$4:$G$203,3,FALSE)</f>
        <v>Killian</v>
      </c>
      <c r="F31" s="4" t="str">
        <f>VLOOKUP(C31,[1]Dossardage!$B$4:$G$203,4,FALSE)</f>
        <v>BG</v>
      </c>
      <c r="G31" s="3" t="str">
        <f>VLOOKUP(C31,[1]Dossardage!$B$4:$G$203,5,FALSE)</f>
        <v>Collège de la Retourne</v>
      </c>
      <c r="H31" s="14">
        <v>25.45</v>
      </c>
      <c r="I31" s="10">
        <f>IFERROR(VLOOKUP(H31,$K$7:$L$56,2,TRUE),"0")</f>
        <v>12</v>
      </c>
      <c r="K31" s="14">
        <v>45</v>
      </c>
      <c r="L31" s="1">
        <f>L30+1</f>
        <v>25</v>
      </c>
    </row>
    <row r="32" spans="2:12" x14ac:dyDescent="0.25">
      <c r="B32" s="12">
        <f>IFERROR(RANK(H32,$H$7:$H$206,0),"")</f>
        <v>112</v>
      </c>
      <c r="C32" s="5">
        <v>226</v>
      </c>
      <c r="D32" s="3" t="str">
        <f>VLOOKUP(C32,[1]Dossardage!$B$4:$G$203,2,FALSE)</f>
        <v>HEU</v>
      </c>
      <c r="E32" s="3" t="str">
        <f>VLOOKUP(C32,[1]Dossardage!$B$4:$G$203,3,FALSE)</f>
        <v>Yileng</v>
      </c>
      <c r="F32" s="4" t="str">
        <f>VLOOKUP(C32,[1]Dossardage!$B$4:$G$203,4,FALSE)</f>
        <v>BG</v>
      </c>
      <c r="G32" s="3" t="str">
        <f>VLOOKUP(C32,[1]Dossardage!$B$4:$G$203,5,FALSE)</f>
        <v>Collège de la Retourne</v>
      </c>
      <c r="H32" s="14">
        <v>19.149999999999999</v>
      </c>
      <c r="I32" s="10">
        <f>IFERROR(VLOOKUP(H32,$K$7:$L$56,2,TRUE),"0")</f>
        <v>2</v>
      </c>
      <c r="K32" s="14">
        <v>46</v>
      </c>
      <c r="L32" s="1">
        <f>L31+1</f>
        <v>26</v>
      </c>
    </row>
    <row r="33" spans="2:12" x14ac:dyDescent="0.25">
      <c r="B33" s="12">
        <f>IFERROR(RANK(H33,$H$7:$H$206,0),"")</f>
        <v>54</v>
      </c>
      <c r="C33" s="5">
        <v>227</v>
      </c>
      <c r="D33" s="3" t="str">
        <f>VLOOKUP(C33,[1]Dossardage!$B$4:$G$203,2,FALSE)</f>
        <v>RIBIERE ARESTIER</v>
      </c>
      <c r="E33" s="3" t="str">
        <f>VLOOKUP(C33,[1]Dossardage!$B$4:$G$203,3,FALSE)</f>
        <v>Tim</v>
      </c>
      <c r="F33" s="4" t="str">
        <f>VLOOKUP(C33,[1]Dossardage!$B$4:$G$203,4,FALSE)</f>
        <v>BG</v>
      </c>
      <c r="G33" s="3" t="str">
        <f>VLOOKUP(C33,[1]Dossardage!$B$4:$G$203,5,FALSE)</f>
        <v>Collège de la Retourne</v>
      </c>
      <c r="H33" s="14">
        <v>25.5</v>
      </c>
      <c r="I33" s="10">
        <f>IFERROR(VLOOKUP(H33,$K$7:$L$56,2,TRUE),"0")</f>
        <v>12</v>
      </c>
      <c r="K33" s="14">
        <v>47</v>
      </c>
      <c r="L33" s="1">
        <f>L32+1</f>
        <v>27</v>
      </c>
    </row>
    <row r="34" spans="2:12" x14ac:dyDescent="0.25">
      <c r="B34" s="12">
        <f>IFERROR(RANK(H34,$H$7:$H$206,0),"")</f>
        <v>116</v>
      </c>
      <c r="C34" s="5">
        <v>228</v>
      </c>
      <c r="D34" s="3" t="str">
        <f>VLOOKUP(C34,[1]Dossardage!$B$4:$G$203,2,FALSE)</f>
        <v>PELLABEUF</v>
      </c>
      <c r="E34" s="3" t="str">
        <f>VLOOKUP(C34,[1]Dossardage!$B$4:$G$203,3,FALSE)</f>
        <v>Gabriel</v>
      </c>
      <c r="F34" s="4" t="str">
        <f>VLOOKUP(C34,[1]Dossardage!$B$4:$G$203,4,FALSE)</f>
        <v>BG</v>
      </c>
      <c r="G34" s="3" t="str">
        <f>VLOOKUP(C34,[1]Dossardage!$B$4:$G$203,5,FALSE)</f>
        <v>Collège de la Retourne</v>
      </c>
      <c r="H34" s="14">
        <v>18.95</v>
      </c>
      <c r="I34" s="10">
        <f>IFERROR(VLOOKUP(H34,$K$7:$L$56,2,TRUE),"0")</f>
        <v>1</v>
      </c>
      <c r="K34" s="14">
        <v>48</v>
      </c>
      <c r="L34" s="1">
        <f>L33+1</f>
        <v>28</v>
      </c>
    </row>
    <row r="35" spans="2:12" x14ac:dyDescent="0.25">
      <c r="B35" s="12">
        <f>IFERROR(RANK(H35,$H$7:$H$206,0),"")</f>
        <v>110</v>
      </c>
      <c r="C35" s="5">
        <v>229</v>
      </c>
      <c r="D35" s="3" t="str">
        <f>VLOOKUP(C35,[1]Dossardage!$B$4:$G$203,2,FALSE)</f>
        <v>PILARDEAU</v>
      </c>
      <c r="E35" s="3" t="str">
        <f>VLOOKUP(C35,[1]Dossardage!$B$4:$G$203,3,FALSE)</f>
        <v>Corentin</v>
      </c>
      <c r="F35" s="4" t="str">
        <f>VLOOKUP(C35,[1]Dossardage!$B$4:$G$203,4,FALSE)</f>
        <v>BG</v>
      </c>
      <c r="G35" s="3" t="str">
        <f>VLOOKUP(C35,[1]Dossardage!$B$4:$G$203,5,FALSE)</f>
        <v>Collège de la Retourne</v>
      </c>
      <c r="H35" s="14">
        <v>19.55</v>
      </c>
      <c r="I35" s="10">
        <f>IFERROR(VLOOKUP(H35,$K$7:$L$56,2,TRUE),"0")</f>
        <v>2</v>
      </c>
      <c r="K35" s="14">
        <v>49</v>
      </c>
      <c r="L35" s="1">
        <f>L34+1</f>
        <v>29</v>
      </c>
    </row>
    <row r="36" spans="2:12" x14ac:dyDescent="0.25">
      <c r="B36" s="12">
        <f>IFERROR(RANK(H36,$H$7:$H$206,0),"")</f>
        <v>62</v>
      </c>
      <c r="C36" s="5">
        <v>230</v>
      </c>
      <c r="D36" s="3" t="str">
        <f>VLOOKUP(C36,[1]Dossardage!$B$4:$G$203,2,FALSE)</f>
        <v>ARNAISE</v>
      </c>
      <c r="E36" s="3" t="str">
        <f>VLOOKUP(C36,[1]Dossardage!$B$4:$G$203,3,FALSE)</f>
        <v>Loris</v>
      </c>
      <c r="F36" s="4" t="str">
        <f>VLOOKUP(C36,[1]Dossardage!$B$4:$G$203,4,FALSE)</f>
        <v>BG</v>
      </c>
      <c r="G36" s="3" t="str">
        <f>VLOOKUP(C36,[1]Dossardage!$B$4:$G$203,5,FALSE)</f>
        <v>Collège de Raucourt</v>
      </c>
      <c r="H36" s="14">
        <v>25</v>
      </c>
      <c r="I36" s="10">
        <f>IFERROR(VLOOKUP(H36,$K$7:$L$56,2,TRUE),"0")</f>
        <v>12</v>
      </c>
      <c r="K36" s="14">
        <v>50</v>
      </c>
      <c r="L36" s="1">
        <f>L35+1</f>
        <v>30</v>
      </c>
    </row>
    <row r="37" spans="2:12" x14ac:dyDescent="0.25">
      <c r="B37" s="12" t="str">
        <f>IFERROR(RANK(H37,$H$7:$H$206,0),"")</f>
        <v/>
      </c>
      <c r="C37" s="5">
        <v>231</v>
      </c>
      <c r="D37" s="3">
        <f>VLOOKUP(C37,[1]Dossardage!$B$4:$G$203,2,FALSE)</f>
        <v>0</v>
      </c>
      <c r="E37" s="3">
        <f>VLOOKUP(C37,[1]Dossardage!$B$4:$G$203,3,FALSE)</f>
        <v>0</v>
      </c>
      <c r="F37" s="4">
        <f>VLOOKUP(C37,[1]Dossardage!$B$4:$G$203,4,FALSE)</f>
        <v>0</v>
      </c>
      <c r="G37" s="3">
        <f>VLOOKUP(C37,[1]Dossardage!$B$4:$G$203,5,FALSE)</f>
        <v>0</v>
      </c>
      <c r="H37" s="14"/>
      <c r="I37" s="10" t="str">
        <f>IFERROR(VLOOKUP(H37,$K$7:$L$56,2,TRUE),"0")</f>
        <v>0</v>
      </c>
      <c r="K37" s="14">
        <v>51</v>
      </c>
      <c r="L37" s="1">
        <f>L36+1</f>
        <v>31</v>
      </c>
    </row>
    <row r="38" spans="2:12" x14ac:dyDescent="0.25">
      <c r="B38" s="12">
        <f>IFERROR(RANK(H38,$H$7:$H$206,0),"")</f>
        <v>80</v>
      </c>
      <c r="C38" s="5">
        <v>232</v>
      </c>
      <c r="D38" s="3" t="str">
        <f>VLOOKUP(C38,[1]Dossardage!$B$4:$G$203,2,FALSE)</f>
        <v>DARET-ALEXANDRE</v>
      </c>
      <c r="E38" s="3" t="str">
        <f>VLOOKUP(C38,[1]Dossardage!$B$4:$G$203,3,FALSE)</f>
        <v>Zacharie</v>
      </c>
      <c r="F38" s="4" t="str">
        <f>VLOOKUP(C38,[1]Dossardage!$B$4:$G$203,4,FALSE)</f>
        <v>BG</v>
      </c>
      <c r="G38" s="3" t="str">
        <f>VLOOKUP(C38,[1]Dossardage!$B$4:$G$203,5,FALSE)</f>
        <v>Collège de Raucourt</v>
      </c>
      <c r="H38" s="14">
        <v>22.4</v>
      </c>
      <c r="I38" s="10">
        <f>IFERROR(VLOOKUP(H38,$K$7:$L$56,2,TRUE),"0")</f>
        <v>7</v>
      </c>
      <c r="K38" s="14">
        <v>52</v>
      </c>
      <c r="L38" s="1">
        <f>L37+1</f>
        <v>32</v>
      </c>
    </row>
    <row r="39" spans="2:12" x14ac:dyDescent="0.25">
      <c r="B39" s="12" t="str">
        <f>IFERROR(RANK(H39,$H$7:$H$206,0),"")</f>
        <v/>
      </c>
      <c r="C39" s="5">
        <v>233</v>
      </c>
      <c r="D39" s="3" t="str">
        <f>VLOOKUP(C39,[1]Dossardage!$B$4:$G$203,2,FALSE)</f>
        <v>ESTABES</v>
      </c>
      <c r="E39" s="3" t="str">
        <f>VLOOKUP(C39,[1]Dossardage!$B$4:$G$203,3,FALSE)</f>
        <v>Keziah</v>
      </c>
      <c r="F39" s="4" t="str">
        <f>VLOOKUP(C39,[1]Dossardage!$B$4:$G$203,4,FALSE)</f>
        <v>BG</v>
      </c>
      <c r="G39" s="3" t="str">
        <f>VLOOKUP(C39,[1]Dossardage!$B$4:$G$203,5,FALSE)</f>
        <v>Collège de Raucourt</v>
      </c>
      <c r="H39" s="14"/>
      <c r="I39" s="10" t="str">
        <f>IFERROR(VLOOKUP(H39,$K$7:$L$56,2,TRUE),"0")</f>
        <v>0</v>
      </c>
      <c r="K39" s="14">
        <v>53</v>
      </c>
      <c r="L39" s="1">
        <f>L38+1</f>
        <v>33</v>
      </c>
    </row>
    <row r="40" spans="2:12" x14ac:dyDescent="0.25">
      <c r="B40" s="12">
        <f>IFERROR(RANK(H40,$H$7:$H$206,0),"")</f>
        <v>27</v>
      </c>
      <c r="C40" s="5">
        <v>234</v>
      </c>
      <c r="D40" s="3" t="str">
        <f>VLOOKUP(C40,[1]Dossardage!$B$4:$G$203,2,FALSE)</f>
        <v>GOBE</v>
      </c>
      <c r="E40" s="3" t="str">
        <f>VLOOKUP(C40,[1]Dossardage!$B$4:$G$203,3,FALSE)</f>
        <v>Louis</v>
      </c>
      <c r="F40" s="4" t="str">
        <f>VLOOKUP(C40,[1]Dossardage!$B$4:$G$203,4,FALSE)</f>
        <v>BG</v>
      </c>
      <c r="G40" s="3" t="str">
        <f>VLOOKUP(C40,[1]Dossardage!$B$4:$G$203,5,FALSE)</f>
        <v>Collège de Raucourt</v>
      </c>
      <c r="H40" s="14">
        <v>29.9</v>
      </c>
      <c r="I40" s="10">
        <f>IFERROR(VLOOKUP(H40,$K$7:$L$56,2,TRUE),"0")</f>
        <v>16</v>
      </c>
      <c r="K40" s="14">
        <v>54</v>
      </c>
      <c r="L40" s="1">
        <f>L39+1</f>
        <v>34</v>
      </c>
    </row>
    <row r="41" spans="2:12" x14ac:dyDescent="0.25">
      <c r="B41" s="12">
        <f>IFERROR(RANK(H41,$H$7:$H$206,0),"")</f>
        <v>68</v>
      </c>
      <c r="C41" s="5">
        <v>235</v>
      </c>
      <c r="D41" s="3" t="str">
        <f>VLOOKUP(C41,[1]Dossardage!$B$4:$G$203,2,FALSE)</f>
        <v>LEGRAND--LAMBERT</v>
      </c>
      <c r="E41" s="3" t="str">
        <f>VLOOKUP(C41,[1]Dossardage!$B$4:$G$203,3,FALSE)</f>
        <v>Maxence</v>
      </c>
      <c r="F41" s="4" t="str">
        <f>VLOOKUP(C41,[1]Dossardage!$B$4:$G$203,4,FALSE)</f>
        <v>BG</v>
      </c>
      <c r="G41" s="3" t="str">
        <f>VLOOKUP(C41,[1]Dossardage!$B$4:$G$203,5,FALSE)</f>
        <v>Collège de Raucourt</v>
      </c>
      <c r="H41" s="14">
        <v>24</v>
      </c>
      <c r="I41" s="10">
        <f>IFERROR(VLOOKUP(H41,$K$7:$L$56,2,TRUE),"0")</f>
        <v>11</v>
      </c>
      <c r="K41" s="14">
        <v>55</v>
      </c>
      <c r="L41" s="1">
        <f>L40+1</f>
        <v>35</v>
      </c>
    </row>
    <row r="42" spans="2:12" x14ac:dyDescent="0.25">
      <c r="B42" s="12">
        <f>IFERROR(RANK(H42,$H$7:$H$206,0),"")</f>
        <v>81</v>
      </c>
      <c r="C42" s="5">
        <v>236</v>
      </c>
      <c r="D42" s="3" t="str">
        <f>VLOOKUP(C42,[1]Dossardage!$B$4:$G$203,2,FALSE)</f>
        <v>MARTIN</v>
      </c>
      <c r="E42" s="3" t="str">
        <f>VLOOKUP(C42,[1]Dossardage!$B$4:$G$203,3,FALSE)</f>
        <v>Mathis</v>
      </c>
      <c r="F42" s="4" t="str">
        <f>VLOOKUP(C42,[1]Dossardage!$B$4:$G$203,4,FALSE)</f>
        <v>BG</v>
      </c>
      <c r="G42" s="3" t="str">
        <f>VLOOKUP(C42,[1]Dossardage!$B$4:$G$203,5,FALSE)</f>
        <v>Collège de Raucourt</v>
      </c>
      <c r="H42" s="14">
        <v>22.1</v>
      </c>
      <c r="I42" s="10">
        <f>IFERROR(VLOOKUP(H42,$K$7:$L$56,2,TRUE),"0")</f>
        <v>7</v>
      </c>
      <c r="K42" s="14">
        <v>56</v>
      </c>
      <c r="L42" s="1">
        <f>L41+1</f>
        <v>36</v>
      </c>
    </row>
    <row r="43" spans="2:12" x14ac:dyDescent="0.25">
      <c r="B43" s="12">
        <f>IFERROR(RANK(H43,$H$7:$H$206,0),"")</f>
        <v>123</v>
      </c>
      <c r="C43" s="5">
        <v>237</v>
      </c>
      <c r="D43" s="3" t="str">
        <f>VLOOKUP(C43,[1]Dossardage!$B$4:$G$203,2,FALSE)</f>
        <v>VAGENENDE</v>
      </c>
      <c r="E43" s="3" t="str">
        <f>VLOOKUP(C43,[1]Dossardage!$B$4:$G$203,3,FALSE)</f>
        <v>Enzo</v>
      </c>
      <c r="F43" s="4" t="str">
        <f>VLOOKUP(C43,[1]Dossardage!$B$4:$G$203,4,FALSE)</f>
        <v>BG</v>
      </c>
      <c r="G43" s="3" t="str">
        <f>VLOOKUP(C43,[1]Dossardage!$B$4:$G$203,5,FALSE)</f>
        <v>Collège de Raucourt</v>
      </c>
      <c r="H43" s="14">
        <v>17.850000000000001</v>
      </c>
      <c r="I43" s="10">
        <f>IFERROR(VLOOKUP(H43,$K$7:$L$56,2,TRUE),"0")</f>
        <v>1</v>
      </c>
      <c r="K43" s="14">
        <v>57</v>
      </c>
      <c r="L43" s="1">
        <f>L42+1</f>
        <v>37</v>
      </c>
    </row>
    <row r="44" spans="2:12" x14ac:dyDescent="0.25">
      <c r="B44" s="12">
        <f>IFERROR(RANK(H44,$H$7:$H$206,0),"")</f>
        <v>21</v>
      </c>
      <c r="C44" s="5">
        <v>238</v>
      </c>
      <c r="D44" s="3" t="str">
        <f>VLOOKUP(C44,[1]Dossardage!$B$4:$G$203,2,FALSE)</f>
        <v>DIEUDONNE</v>
      </c>
      <c r="E44" s="3" t="str">
        <f>VLOOKUP(C44,[1]Dossardage!$B$4:$G$203,3,FALSE)</f>
        <v>NOE</v>
      </c>
      <c r="F44" s="4" t="str">
        <f>VLOOKUP(C44,[1]Dossardage!$B$4:$G$203,4,FALSE)</f>
        <v>BG</v>
      </c>
      <c r="G44" s="3" t="str">
        <f>VLOOKUP(C44,[1]Dossardage!$B$4:$G$203,5,FALSE)</f>
        <v>Collège de Raucourt</v>
      </c>
      <c r="H44" s="14">
        <v>32.4</v>
      </c>
      <c r="I44" s="10">
        <f>IFERROR(VLOOKUP(H44,$K$7:$L$56,2,TRUE),"0")</f>
        <v>18</v>
      </c>
      <c r="K44" s="14">
        <v>58</v>
      </c>
      <c r="L44" s="1">
        <f>L43+1</f>
        <v>38</v>
      </c>
    </row>
    <row r="45" spans="2:12" x14ac:dyDescent="0.25">
      <c r="B45" s="12">
        <f>IFERROR(RANK(H45,$H$7:$H$206,0),"")</f>
        <v>133</v>
      </c>
      <c r="C45" s="5">
        <v>239</v>
      </c>
      <c r="D45" s="3" t="str">
        <f>VLOOKUP(C45,[1]Dossardage!$B$4:$G$203,2,FALSE)</f>
        <v>HUART</v>
      </c>
      <c r="E45" s="3" t="str">
        <f>VLOOKUP(C45,[1]Dossardage!$B$4:$G$203,3,FALSE)</f>
        <v>MATTHIS</v>
      </c>
      <c r="F45" s="4" t="str">
        <f>VLOOKUP(C45,[1]Dossardage!$B$4:$G$203,4,FALSE)</f>
        <v>BG</v>
      </c>
      <c r="G45" s="3" t="str">
        <f>VLOOKUP(C45,[1]Dossardage!$B$4:$G$203,5,FALSE)</f>
        <v>Collège de Raucourt</v>
      </c>
      <c r="H45" s="14">
        <v>16.399999999999999</v>
      </c>
      <c r="I45" s="10">
        <f>IFERROR(VLOOKUP(H45,$K$7:$L$56,2,TRUE),"0")</f>
        <v>1</v>
      </c>
      <c r="K45" s="14">
        <v>59</v>
      </c>
      <c r="L45" s="1">
        <f>L44+1</f>
        <v>39</v>
      </c>
    </row>
    <row r="46" spans="2:12" x14ac:dyDescent="0.25">
      <c r="B46" s="12">
        <f>IFERROR(RANK(H46,$H$7:$H$206,0),"")</f>
        <v>46</v>
      </c>
      <c r="C46" s="5">
        <v>240</v>
      </c>
      <c r="D46" s="3" t="str">
        <f>VLOOKUP(C46,[1]Dossardage!$B$4:$G$203,2,FALSE)</f>
        <v>LEFEBVRE-CORNIBÉ</v>
      </c>
      <c r="E46" s="3" t="str">
        <f>VLOOKUP(C46,[1]Dossardage!$B$4:$G$203,3,FALSE)</f>
        <v>Maël</v>
      </c>
      <c r="F46" s="4" t="str">
        <f>VLOOKUP(C46,[1]Dossardage!$B$4:$G$203,4,FALSE)</f>
        <v>BG</v>
      </c>
      <c r="G46" s="3" t="str">
        <f>VLOOKUP(C46,[1]Dossardage!$B$4:$G$203,5,FALSE)</f>
        <v>Collège de Raucourt</v>
      </c>
      <c r="H46" s="14">
        <v>27.05</v>
      </c>
      <c r="I46" s="10">
        <f>IFERROR(VLOOKUP(H46,$K$7:$L$56,2,TRUE),"0")</f>
        <v>14</v>
      </c>
      <c r="K46" s="14">
        <v>60</v>
      </c>
      <c r="L46" s="1">
        <f>L45+1</f>
        <v>40</v>
      </c>
    </row>
    <row r="47" spans="2:12" x14ac:dyDescent="0.25">
      <c r="B47" s="12">
        <f>IFERROR(RANK(H47,$H$7:$H$206,0),"")</f>
        <v>41</v>
      </c>
      <c r="C47" s="5">
        <v>241</v>
      </c>
      <c r="D47" s="3" t="str">
        <f>VLOOKUP(C47,[1]Dossardage!$B$4:$G$203,2,FALSE)</f>
        <v>MICHEL</v>
      </c>
      <c r="E47" s="3" t="str">
        <f>VLOOKUP(C47,[1]Dossardage!$B$4:$G$203,3,FALSE)</f>
        <v>MAXENCE</v>
      </c>
      <c r="F47" s="4" t="str">
        <f>VLOOKUP(C47,[1]Dossardage!$B$4:$G$203,4,FALSE)</f>
        <v>BG</v>
      </c>
      <c r="G47" s="3" t="str">
        <f>VLOOKUP(C47,[1]Dossardage!$B$4:$G$203,5,FALSE)</f>
        <v>Collège de Raucourt</v>
      </c>
      <c r="H47" s="14">
        <v>27.95</v>
      </c>
      <c r="I47" s="10">
        <f>IFERROR(VLOOKUP(H47,$K$7:$L$56,2,TRUE),"0")</f>
        <v>14</v>
      </c>
      <c r="K47" s="14">
        <v>61</v>
      </c>
      <c r="L47" s="1">
        <f>L46+1</f>
        <v>41</v>
      </c>
    </row>
    <row r="48" spans="2:12" x14ac:dyDescent="0.25">
      <c r="B48" s="12">
        <f>IFERROR(RANK(H48,$H$7:$H$206,0),"")</f>
        <v>72</v>
      </c>
      <c r="C48" s="5">
        <v>242</v>
      </c>
      <c r="D48" s="3" t="str">
        <f>VLOOKUP(C48,[1]Dossardage!$B$4:$G$203,2,FALSE)</f>
        <v>PERCHERON</v>
      </c>
      <c r="E48" s="3" t="str">
        <f>VLOOKUP(C48,[1]Dossardage!$B$4:$G$203,3,FALSE)</f>
        <v>Alexis</v>
      </c>
      <c r="F48" s="4" t="str">
        <f>VLOOKUP(C48,[1]Dossardage!$B$4:$G$203,4,FALSE)</f>
        <v>BG</v>
      </c>
      <c r="G48" s="3" t="str">
        <f>VLOOKUP(C48,[1]Dossardage!$B$4:$G$203,5,FALSE)</f>
        <v>Collège de Raucourt</v>
      </c>
      <c r="H48" s="14">
        <v>23.45</v>
      </c>
      <c r="I48" s="10">
        <f>IFERROR(VLOOKUP(H48,$K$7:$L$56,2,TRUE),"0")</f>
        <v>9</v>
      </c>
      <c r="K48" s="14">
        <v>62</v>
      </c>
      <c r="L48" s="1">
        <f>L47+1</f>
        <v>42</v>
      </c>
    </row>
    <row r="49" spans="2:12" x14ac:dyDescent="0.25">
      <c r="B49" s="12">
        <f>IFERROR(RANK(H49,$H$7:$H$206,0),"")</f>
        <v>7</v>
      </c>
      <c r="C49" s="5">
        <v>243</v>
      </c>
      <c r="D49" s="3" t="str">
        <f>VLOOKUP(C49,[1]Dossardage!$B$4:$G$203,2,FALSE)</f>
        <v>POTERLOT</v>
      </c>
      <c r="E49" s="3" t="str">
        <f>VLOOKUP(C49,[1]Dossardage!$B$4:$G$203,3,FALSE)</f>
        <v>Thibault</v>
      </c>
      <c r="F49" s="4" t="str">
        <f>VLOOKUP(C49,[1]Dossardage!$B$4:$G$203,4,FALSE)</f>
        <v>BG</v>
      </c>
      <c r="G49" s="3" t="str">
        <f>VLOOKUP(C49,[1]Dossardage!$B$4:$G$203,5,FALSE)</f>
        <v>Collège de Raucourt</v>
      </c>
      <c r="H49" s="14">
        <v>37.6</v>
      </c>
      <c r="I49" s="10">
        <f>IFERROR(VLOOKUP(H49,$K$7:$L$56,2,TRUE),"0")</f>
        <v>20</v>
      </c>
      <c r="K49" s="14">
        <v>63</v>
      </c>
      <c r="L49" s="1">
        <f>L48+1</f>
        <v>43</v>
      </c>
    </row>
    <row r="50" spans="2:12" x14ac:dyDescent="0.25">
      <c r="B50" s="12">
        <f>IFERROR(RANK(H50,$H$7:$H$206,0),"")</f>
        <v>69</v>
      </c>
      <c r="C50" s="5">
        <v>244</v>
      </c>
      <c r="D50" s="3" t="str">
        <f>VLOOKUP(C50,[1]Dossardage!$B$4:$G$203,2,FALSE)</f>
        <v>PERCHERON</v>
      </c>
      <c r="E50" s="3" t="str">
        <f>VLOOKUP(C50,[1]Dossardage!$B$4:$G$203,3,FALSE)</f>
        <v>MARCEAU</v>
      </c>
      <c r="F50" s="4" t="str">
        <f>VLOOKUP(C50,[1]Dossardage!$B$4:$G$203,4,FALSE)</f>
        <v>BG</v>
      </c>
      <c r="G50" s="3" t="str">
        <f>VLOOKUP(C50,[1]Dossardage!$B$4:$G$203,5,FALSE)</f>
        <v>Collège de Raucourt</v>
      </c>
      <c r="H50" s="14">
        <v>23.9</v>
      </c>
      <c r="I50" s="10">
        <f>IFERROR(VLOOKUP(H50,$K$7:$L$56,2,TRUE),"0")</f>
        <v>10</v>
      </c>
      <c r="K50" s="14">
        <v>64</v>
      </c>
      <c r="L50" s="1">
        <f>L49+1</f>
        <v>44</v>
      </c>
    </row>
    <row r="51" spans="2:12" x14ac:dyDescent="0.25">
      <c r="B51" s="12">
        <f>IFERROR(RANK(H51,$H$7:$H$206,0),"")</f>
        <v>42</v>
      </c>
      <c r="C51" s="5">
        <v>245</v>
      </c>
      <c r="D51" s="3" t="str">
        <f>VLOOKUP(C51,[1]Dossardage!$B$4:$G$203,2,FALSE)</f>
        <v>FRANCE</v>
      </c>
      <c r="E51" s="3" t="str">
        <f>VLOOKUP(C51,[1]Dossardage!$B$4:$G$203,3,FALSE)</f>
        <v>Maxime</v>
      </c>
      <c r="F51" s="4" t="str">
        <f>VLOOKUP(C51,[1]Dossardage!$B$4:$G$203,4,FALSE)</f>
        <v>BG</v>
      </c>
      <c r="G51" s="3" t="str">
        <f>VLOOKUP(C51,[1]Dossardage!$B$4:$G$203,5,FALSE)</f>
        <v>Collège de Raucourt</v>
      </c>
      <c r="H51" s="14">
        <v>27.8</v>
      </c>
      <c r="I51" s="10">
        <f>IFERROR(VLOOKUP(H51,$K$7:$L$56,2,TRUE),"0")</f>
        <v>14</v>
      </c>
      <c r="K51" s="14">
        <v>65</v>
      </c>
      <c r="L51" s="1">
        <f>L50+1</f>
        <v>45</v>
      </c>
    </row>
    <row r="52" spans="2:12" x14ac:dyDescent="0.25">
      <c r="B52" s="12" t="str">
        <f>IFERROR(RANK(H52,$H$7:$H$206,0),"")</f>
        <v/>
      </c>
      <c r="C52" s="5">
        <v>246</v>
      </c>
      <c r="D52" s="3">
        <f>VLOOKUP(C52,[1]Dossardage!$B$4:$G$203,2,FALSE)</f>
        <v>0</v>
      </c>
      <c r="E52" s="3">
        <f>VLOOKUP(C52,[1]Dossardage!$B$4:$G$203,3,FALSE)</f>
        <v>0</v>
      </c>
      <c r="F52" s="4">
        <f>VLOOKUP(C52,[1]Dossardage!$B$4:$G$203,4,FALSE)</f>
        <v>0</v>
      </c>
      <c r="G52" s="3">
        <f>VLOOKUP(C52,[1]Dossardage!$B$4:$G$203,5,FALSE)</f>
        <v>0</v>
      </c>
      <c r="H52" s="20"/>
      <c r="I52" s="10" t="str">
        <f>IFERROR(VLOOKUP(H52,$K$7:$L$56,2,TRUE),"0")</f>
        <v>0</v>
      </c>
      <c r="K52" s="20">
        <v>66</v>
      </c>
      <c r="L52" s="1">
        <f>L51+1</f>
        <v>46</v>
      </c>
    </row>
    <row r="53" spans="2:12" x14ac:dyDescent="0.25">
      <c r="B53" s="12" t="str">
        <f>IFERROR(RANK(H53,$H$7:$H$206,0),"")</f>
        <v/>
      </c>
      <c r="C53" s="5">
        <v>247</v>
      </c>
      <c r="D53" s="3">
        <f>VLOOKUP(C53,[1]Dossardage!$B$4:$G$203,2,FALSE)</f>
        <v>0</v>
      </c>
      <c r="E53" s="3">
        <f>VLOOKUP(C53,[1]Dossardage!$B$4:$G$203,3,FALSE)</f>
        <v>0</v>
      </c>
      <c r="F53" s="4">
        <f>VLOOKUP(C53,[1]Dossardage!$B$4:$G$203,4,FALSE)</f>
        <v>0</v>
      </c>
      <c r="G53" s="3">
        <f>VLOOKUP(C53,[1]Dossardage!$B$4:$G$203,5,FALSE)</f>
        <v>0</v>
      </c>
      <c r="H53" s="20"/>
      <c r="I53" s="10" t="str">
        <f>IFERROR(VLOOKUP(H53,$K$7:$L$56,2,TRUE),"0")</f>
        <v>0</v>
      </c>
      <c r="K53" s="20">
        <v>67</v>
      </c>
      <c r="L53" s="1">
        <f>L52+1</f>
        <v>47</v>
      </c>
    </row>
    <row r="54" spans="2:12" x14ac:dyDescent="0.25">
      <c r="B54" s="12" t="str">
        <f>IFERROR(RANK(H54,$H$7:$H$206,0),"")</f>
        <v/>
      </c>
      <c r="C54" s="5">
        <v>248</v>
      </c>
      <c r="D54" s="3" t="str">
        <f>VLOOKUP(C54,[1]Dossardage!$B$4:$G$203,2,FALSE)</f>
        <v>RICHARD-MAUPILLIER</v>
      </c>
      <c r="E54" s="3" t="str">
        <f>VLOOKUP(C54,[1]Dossardage!$B$4:$G$203,3,FALSE)</f>
        <v>Tristan</v>
      </c>
      <c r="F54" s="4" t="str">
        <f>VLOOKUP(C54,[1]Dossardage!$B$4:$G$203,4,FALSE)</f>
        <v>BG</v>
      </c>
      <c r="G54" s="3" t="str">
        <f>VLOOKUP(C54,[1]Dossardage!$B$4:$G$203,5,FALSE)</f>
        <v>Collège de Raucourt</v>
      </c>
      <c r="H54" s="20"/>
      <c r="I54" s="10" t="str">
        <f>IFERROR(VLOOKUP(H54,$K$7:$L$56,2,TRUE),"0")</f>
        <v>0</v>
      </c>
      <c r="K54" s="20">
        <v>68</v>
      </c>
      <c r="L54" s="1">
        <f>L53+1</f>
        <v>48</v>
      </c>
    </row>
    <row r="55" spans="2:12" x14ac:dyDescent="0.25">
      <c r="B55" s="12">
        <f>IFERROR(RANK(H55,$H$7:$H$206,0),"")</f>
        <v>4</v>
      </c>
      <c r="C55" s="5">
        <v>249</v>
      </c>
      <c r="D55" s="3" t="str">
        <f>VLOOKUP(C55,[1]Dossardage!$B$4:$G$203,2,FALSE)</f>
        <v>PINTEAUX</v>
      </c>
      <c r="E55" s="3" t="str">
        <f>VLOOKUP(C55,[1]Dossardage!$B$4:$G$203,3,FALSE)</f>
        <v>SACHA</v>
      </c>
      <c r="F55" s="4" t="str">
        <f>VLOOKUP(C55,[1]Dossardage!$B$4:$G$203,4,FALSE)</f>
        <v>BG</v>
      </c>
      <c r="G55" s="3" t="str">
        <f>VLOOKUP(C55,[1]Dossardage!$B$4:$G$203,5,FALSE)</f>
        <v>Collège du Blanc Marais</v>
      </c>
      <c r="H55" s="20">
        <v>39.25</v>
      </c>
      <c r="I55" s="10">
        <f>IFERROR(VLOOKUP(H55,$K$7:$L$56,2,TRUE),"0")</f>
        <v>21</v>
      </c>
      <c r="K55" s="20">
        <v>69</v>
      </c>
      <c r="L55" s="1">
        <f>L54+1</f>
        <v>49</v>
      </c>
    </row>
    <row r="56" spans="2:12" x14ac:dyDescent="0.25">
      <c r="B56" s="12">
        <f>IFERROR(RANK(H56,$H$7:$H$206,0),"")</f>
        <v>135</v>
      </c>
      <c r="C56" s="5">
        <v>250</v>
      </c>
      <c r="D56" s="3" t="str">
        <f>VLOOKUP(C56,[1]Dossardage!$B$4:$G$203,2,FALSE)</f>
        <v>METZ</v>
      </c>
      <c r="E56" s="3" t="str">
        <f>VLOOKUP(C56,[1]Dossardage!$B$4:$G$203,3,FALSE)</f>
        <v>CLEMENT</v>
      </c>
      <c r="F56" s="4" t="str">
        <f>VLOOKUP(C56,[1]Dossardage!$B$4:$G$203,4,FALSE)</f>
        <v>BG</v>
      </c>
      <c r="G56" s="3" t="str">
        <f>VLOOKUP(C56,[1]Dossardage!$B$4:$G$203,5,FALSE)</f>
        <v>Collège du Blanc Marais</v>
      </c>
      <c r="H56" s="20">
        <v>15.75</v>
      </c>
      <c r="I56" s="10">
        <f>IFERROR(VLOOKUP(H56,$K$7:$L$56,2,TRUE),"0")</f>
        <v>1</v>
      </c>
      <c r="K56" s="20">
        <v>70</v>
      </c>
      <c r="L56" s="1">
        <f>L55+1</f>
        <v>50</v>
      </c>
    </row>
    <row r="57" spans="2:12" x14ac:dyDescent="0.25">
      <c r="B57" s="12">
        <f>IFERROR(RANK(H57,$H$7:$H$206,0),"")</f>
        <v>40</v>
      </c>
      <c r="C57" s="5">
        <v>251</v>
      </c>
      <c r="D57" s="3" t="str">
        <f>VLOOKUP(C57,[1]Dossardage!$B$4:$G$203,2,FALSE)</f>
        <v>PINTEAUX</v>
      </c>
      <c r="E57" s="3" t="str">
        <f>VLOOKUP(C57,[1]Dossardage!$B$4:$G$203,3,FALSE)</f>
        <v>LEON</v>
      </c>
      <c r="F57" s="4" t="str">
        <f>VLOOKUP(C57,[1]Dossardage!$B$4:$G$203,4,FALSE)</f>
        <v>BG</v>
      </c>
      <c r="G57" s="3" t="str">
        <f>VLOOKUP(C57,[1]Dossardage!$B$4:$G$203,5,FALSE)</f>
        <v>Collège du Blanc Marais</v>
      </c>
      <c r="H57" s="20">
        <v>28</v>
      </c>
      <c r="I57" s="10">
        <f>IFERROR(VLOOKUP(H57,$K$7:$L$56,2,TRUE),"0")</f>
        <v>15</v>
      </c>
      <c r="L57" s="21"/>
    </row>
    <row r="58" spans="2:12" x14ac:dyDescent="0.25">
      <c r="B58" s="12">
        <f>IFERROR(RANK(H58,$H$7:$H$206,0),"")</f>
        <v>29</v>
      </c>
      <c r="C58" s="5">
        <v>252</v>
      </c>
      <c r="D58" s="3" t="str">
        <f>VLOOKUP(C58,[1]Dossardage!$B$4:$G$203,2,FALSE)</f>
        <v>VIGIER</v>
      </c>
      <c r="E58" s="3" t="str">
        <f>VLOOKUP(C58,[1]Dossardage!$B$4:$G$203,3,FALSE)</f>
        <v>REMI</v>
      </c>
      <c r="F58" s="4" t="str">
        <f>VLOOKUP(C58,[1]Dossardage!$B$4:$G$203,4,FALSE)</f>
        <v>BG</v>
      </c>
      <c r="G58" s="3" t="str">
        <f>VLOOKUP(C58,[1]Dossardage!$B$4:$G$203,5,FALSE)</f>
        <v>Collège du Blanc Marais</v>
      </c>
      <c r="H58" s="20">
        <v>29.65</v>
      </c>
      <c r="I58" s="10">
        <f>IFERROR(VLOOKUP(H58,$K$7:$L$56,2,TRUE),"0")</f>
        <v>16</v>
      </c>
    </row>
    <row r="59" spans="2:12" x14ac:dyDescent="0.25">
      <c r="B59" s="12">
        <f>IFERROR(RANK(H59,$H$7:$H$206,0),"")</f>
        <v>13</v>
      </c>
      <c r="C59" s="5">
        <v>253</v>
      </c>
      <c r="D59" s="3" t="str">
        <f>VLOOKUP(C59,[1]Dossardage!$B$4:$G$203,2,FALSE)</f>
        <v>MAURICE</v>
      </c>
      <c r="E59" s="3" t="str">
        <f>VLOOKUP(C59,[1]Dossardage!$B$4:$G$203,3,FALSE)</f>
        <v>MARIUS</v>
      </c>
      <c r="F59" s="4" t="str">
        <f>VLOOKUP(C59,[1]Dossardage!$B$4:$G$203,4,FALSE)</f>
        <v>BG</v>
      </c>
      <c r="G59" s="3" t="str">
        <f>VLOOKUP(C59,[1]Dossardage!$B$4:$G$203,5,FALSE)</f>
        <v>Collège du Blanc Marais</v>
      </c>
      <c r="H59" s="20">
        <v>33.4</v>
      </c>
      <c r="I59" s="10">
        <f>IFERROR(VLOOKUP(H59,$K$7:$L$56,2,TRUE),"0")</f>
        <v>18</v>
      </c>
    </row>
    <row r="60" spans="2:12" x14ac:dyDescent="0.25">
      <c r="B60" s="12">
        <f>IFERROR(RANK(H60,$H$7:$H$206,0),"")</f>
        <v>149</v>
      </c>
      <c r="C60" s="5">
        <v>254</v>
      </c>
      <c r="D60" s="3" t="str">
        <f>VLOOKUP(C60,[1]Dossardage!$B$4:$G$203,2,FALSE)</f>
        <v>ENGEL</v>
      </c>
      <c r="E60" s="3" t="str">
        <f>VLOOKUP(C60,[1]Dossardage!$B$4:$G$203,3,FALSE)</f>
        <v>MAXENCE</v>
      </c>
      <c r="F60" s="4" t="str">
        <f>VLOOKUP(C60,[1]Dossardage!$B$4:$G$203,4,FALSE)</f>
        <v>BG</v>
      </c>
      <c r="G60" s="3" t="str">
        <f>VLOOKUP(C60,[1]Dossardage!$B$4:$G$203,5,FALSE)</f>
        <v>Collège du Blanc Marais</v>
      </c>
      <c r="H60" s="20">
        <v>10</v>
      </c>
      <c r="I60" s="10">
        <f>IFERROR(VLOOKUP(H60,$K$7:$L$56,2,TRUE),"0")</f>
        <v>1</v>
      </c>
    </row>
    <row r="61" spans="2:12" x14ac:dyDescent="0.25">
      <c r="B61" s="12" t="str">
        <f>IFERROR(RANK(H61,$H$7:$H$206,0),"")</f>
        <v/>
      </c>
      <c r="C61" s="5">
        <v>255</v>
      </c>
      <c r="D61" s="3">
        <f>VLOOKUP(C61,[1]Dossardage!$B$4:$G$203,2,FALSE)</f>
        <v>0</v>
      </c>
      <c r="E61" s="3">
        <f>VLOOKUP(C61,[1]Dossardage!$B$4:$G$203,3,FALSE)</f>
        <v>0</v>
      </c>
      <c r="F61" s="4">
        <f>VLOOKUP(C61,[1]Dossardage!$B$4:$G$203,4,FALSE)</f>
        <v>0</v>
      </c>
      <c r="G61" s="3">
        <f>VLOOKUP(C61,[1]Dossardage!$B$4:$G$203,5,FALSE)</f>
        <v>0</v>
      </c>
      <c r="H61" s="20"/>
      <c r="I61" s="10" t="str">
        <f>IFERROR(VLOOKUP(H61,$K$7:$L$56,2,TRUE),"0")</f>
        <v>0</v>
      </c>
    </row>
    <row r="62" spans="2:12" x14ac:dyDescent="0.25">
      <c r="B62" s="12">
        <f>IFERROR(RANK(H62,$H$7:$H$206,0),"")</f>
        <v>22</v>
      </c>
      <c r="C62" s="5">
        <v>256</v>
      </c>
      <c r="D62" s="3" t="str">
        <f>VLOOKUP(C62,[1]Dossardage!$B$4:$G$203,2,FALSE)</f>
        <v>DE ARAUJO</v>
      </c>
      <c r="E62" s="3" t="str">
        <f>VLOOKUP(C62,[1]Dossardage!$B$4:$G$203,3,FALSE)</f>
        <v>MARCO</v>
      </c>
      <c r="F62" s="4" t="str">
        <f>VLOOKUP(C62,[1]Dossardage!$B$4:$G$203,4,FALSE)</f>
        <v>BG</v>
      </c>
      <c r="G62" s="3" t="str">
        <f>VLOOKUP(C62,[1]Dossardage!$B$4:$G$203,5,FALSE)</f>
        <v>Collège du Val de Meuse</v>
      </c>
      <c r="H62" s="20">
        <v>32.1</v>
      </c>
      <c r="I62" s="10">
        <f>IFERROR(VLOOKUP(H62,$K$7:$L$56,2,TRUE),"0")</f>
        <v>18</v>
      </c>
    </row>
    <row r="63" spans="2:12" x14ac:dyDescent="0.25">
      <c r="B63" s="12">
        <f>IFERROR(RANK(H63,$H$7:$H$206,0),"")</f>
        <v>105</v>
      </c>
      <c r="C63" s="5">
        <v>257</v>
      </c>
      <c r="D63" s="3" t="str">
        <f>VLOOKUP(C63,[1]Dossardage!$B$4:$G$203,2,FALSE)</f>
        <v>LAURENCIG</v>
      </c>
      <c r="E63" s="3" t="str">
        <f>VLOOKUP(C63,[1]Dossardage!$B$4:$G$203,3,FALSE)</f>
        <v>Noam</v>
      </c>
      <c r="F63" s="4" t="str">
        <f>VLOOKUP(C63,[1]Dossardage!$B$4:$G$203,4,FALSE)</f>
        <v>BG</v>
      </c>
      <c r="G63" s="3" t="str">
        <f>VLOOKUP(C63,[1]Dossardage!$B$4:$G$203,5,FALSE)</f>
        <v>Collège du Val de Meuse</v>
      </c>
      <c r="H63" s="20">
        <v>20.100000000000001</v>
      </c>
      <c r="I63" s="10">
        <f>IFERROR(VLOOKUP(H63,$K$7:$L$56,2,TRUE),"0")</f>
        <v>3</v>
      </c>
    </row>
    <row r="64" spans="2:12" x14ac:dyDescent="0.25">
      <c r="B64" s="12">
        <f>IFERROR(RANK(H64,$H$7:$H$206,0),"")</f>
        <v>12</v>
      </c>
      <c r="C64" s="5">
        <v>258</v>
      </c>
      <c r="D64" s="3" t="str">
        <f>VLOOKUP(C64,[1]Dossardage!$B$4:$G$203,2,FALSE)</f>
        <v>MORASSI</v>
      </c>
      <c r="E64" s="3" t="str">
        <f>VLOOKUP(C64,[1]Dossardage!$B$4:$G$203,3,FALSE)</f>
        <v>PIERRE</v>
      </c>
      <c r="F64" s="4" t="str">
        <f>VLOOKUP(C64,[1]Dossardage!$B$4:$G$203,4,FALSE)</f>
        <v>BG</v>
      </c>
      <c r="G64" s="3" t="str">
        <f>VLOOKUP(C64,[1]Dossardage!$B$4:$G$203,5,FALSE)</f>
        <v>Collège du Val de Meuse</v>
      </c>
      <c r="H64" s="20">
        <v>34.450000000000003</v>
      </c>
      <c r="I64" s="10">
        <f>IFERROR(VLOOKUP(H64,$K$7:$L$56,2,TRUE),"0")</f>
        <v>19</v>
      </c>
    </row>
    <row r="65" spans="2:9" x14ac:dyDescent="0.25">
      <c r="B65" s="12">
        <f>IFERROR(RANK(H65,$H$7:$H$206,0),"")</f>
        <v>123</v>
      </c>
      <c r="C65" s="5">
        <v>259</v>
      </c>
      <c r="D65" s="3" t="str">
        <f>VLOOKUP(C65,[1]Dossardage!$B$4:$G$203,2,FALSE)</f>
        <v>REMY</v>
      </c>
      <c r="E65" s="3" t="str">
        <f>VLOOKUP(C65,[1]Dossardage!$B$4:$G$203,3,FALSE)</f>
        <v>Jules</v>
      </c>
      <c r="F65" s="4" t="str">
        <f>VLOOKUP(C65,[1]Dossardage!$B$4:$G$203,4,FALSE)</f>
        <v>BG</v>
      </c>
      <c r="G65" s="3" t="str">
        <f>VLOOKUP(C65,[1]Dossardage!$B$4:$G$203,5,FALSE)</f>
        <v>Collège du Val de Meuse</v>
      </c>
      <c r="H65" s="20">
        <v>17.850000000000001</v>
      </c>
      <c r="I65" s="10">
        <f>IFERROR(VLOOKUP(H65,$K$7:$L$56,2,TRUE),"0")</f>
        <v>1</v>
      </c>
    </row>
    <row r="66" spans="2:9" x14ac:dyDescent="0.25">
      <c r="B66" s="12">
        <f>IFERROR(RANK(H66,$H$7:$H$206,0),"")</f>
        <v>74</v>
      </c>
      <c r="C66" s="5">
        <v>260</v>
      </c>
      <c r="D66" s="3" t="str">
        <f>VLOOKUP(C66,[1]Dossardage!$B$4:$G$203,2,FALSE)</f>
        <v>THOUE</v>
      </c>
      <c r="E66" s="3" t="str">
        <f>VLOOKUP(C66,[1]Dossardage!$B$4:$G$203,3,FALSE)</f>
        <v>Nolan</v>
      </c>
      <c r="F66" s="4" t="str">
        <f>VLOOKUP(C66,[1]Dossardage!$B$4:$G$203,4,FALSE)</f>
        <v>BG</v>
      </c>
      <c r="G66" s="3" t="str">
        <f>VLOOKUP(C66,[1]Dossardage!$B$4:$G$203,5,FALSE)</f>
        <v>Collège du Val de Meuse</v>
      </c>
      <c r="H66" s="20">
        <v>23</v>
      </c>
      <c r="I66" s="10">
        <f>IFERROR(VLOOKUP(H66,$K$7:$L$56,2,TRUE),"0")</f>
        <v>9</v>
      </c>
    </row>
    <row r="67" spans="2:9" x14ac:dyDescent="0.25">
      <c r="B67" s="12">
        <f>IFERROR(RANK(H67,$H$7:$H$206,0),"")</f>
        <v>25</v>
      </c>
      <c r="C67" s="5">
        <v>261</v>
      </c>
      <c r="D67" s="3" t="str">
        <f>VLOOKUP(C67,[1]Dossardage!$B$4:$G$203,2,FALSE)</f>
        <v>CORBELLARI</v>
      </c>
      <c r="E67" s="3" t="str">
        <f>VLOOKUP(C67,[1]Dossardage!$B$4:$G$203,3,FALSE)</f>
        <v>Lubin</v>
      </c>
      <c r="F67" s="4" t="str">
        <f>VLOOKUP(C67,[1]Dossardage!$B$4:$G$203,4,FALSE)</f>
        <v>BG</v>
      </c>
      <c r="G67" s="3" t="str">
        <f>VLOOKUP(C67,[1]Dossardage!$B$4:$G$203,5,FALSE)</f>
        <v>Collège Elisabeth de Nassau</v>
      </c>
      <c r="H67" s="20">
        <v>31.65</v>
      </c>
      <c r="I67" s="10">
        <f>IFERROR(VLOOKUP(H67,$K$7:$L$56,2,TRUE),"0")</f>
        <v>17</v>
      </c>
    </row>
    <row r="68" spans="2:9" x14ac:dyDescent="0.25">
      <c r="B68" s="12">
        <f>IFERROR(RANK(H68,$H$7:$H$206,0),"")</f>
        <v>121</v>
      </c>
      <c r="C68" s="5">
        <v>262</v>
      </c>
      <c r="D68" s="3" t="str">
        <f>VLOOKUP(C68,[1]Dossardage!$B$4:$G$203,2,FALSE)</f>
        <v>FOURNY</v>
      </c>
      <c r="E68" s="3" t="str">
        <f>VLOOKUP(C68,[1]Dossardage!$B$4:$G$203,3,FALSE)</f>
        <v>Gaspard</v>
      </c>
      <c r="F68" s="4" t="str">
        <f>VLOOKUP(C68,[1]Dossardage!$B$4:$G$203,4,FALSE)</f>
        <v>BG</v>
      </c>
      <c r="G68" s="3" t="str">
        <f>VLOOKUP(C68,[1]Dossardage!$B$4:$G$203,5,FALSE)</f>
        <v>Collège Elisabeth de Nassau</v>
      </c>
      <c r="H68" s="20">
        <v>18.2</v>
      </c>
      <c r="I68" s="10">
        <f>IFERROR(VLOOKUP(H68,$K$7:$L$56,2,TRUE),"0")</f>
        <v>1</v>
      </c>
    </row>
    <row r="69" spans="2:9" x14ac:dyDescent="0.25">
      <c r="B69" s="12">
        <f>IFERROR(RANK(H69,$H$7:$H$206,0),"")</f>
        <v>97</v>
      </c>
      <c r="C69" s="5">
        <v>263</v>
      </c>
      <c r="D69" s="3" t="str">
        <f>VLOOKUP(C69,[1]Dossardage!$B$4:$G$203,2,FALSE)</f>
        <v>MEZIANI</v>
      </c>
      <c r="E69" s="3" t="str">
        <f>VLOOKUP(C69,[1]Dossardage!$B$4:$G$203,3,FALSE)</f>
        <v>Driss</v>
      </c>
      <c r="F69" s="4" t="str">
        <f>VLOOKUP(C69,[1]Dossardage!$B$4:$G$203,4,FALSE)</f>
        <v>BG</v>
      </c>
      <c r="G69" s="3" t="str">
        <f>VLOOKUP(C69,[1]Dossardage!$B$4:$G$203,5,FALSE)</f>
        <v>Collège Elisabeth de Nassau</v>
      </c>
      <c r="H69" s="20">
        <v>20.85</v>
      </c>
      <c r="I69" s="10">
        <f>IFERROR(VLOOKUP(H69,$K$7:$L$56,2,TRUE),"0")</f>
        <v>4</v>
      </c>
    </row>
    <row r="70" spans="2:9" x14ac:dyDescent="0.25">
      <c r="B70" s="12">
        <f>IFERROR(RANK(H70,$H$7:$H$206,0),"")</f>
        <v>102</v>
      </c>
      <c r="C70" s="5">
        <v>264</v>
      </c>
      <c r="D70" s="3" t="str">
        <f>VLOOKUP(C70,[1]Dossardage!$B$4:$G$203,2,FALSE)</f>
        <v>VAN COPENOLLE</v>
      </c>
      <c r="E70" s="3" t="str">
        <f>VLOOKUP(C70,[1]Dossardage!$B$4:$G$203,3,FALSE)</f>
        <v>Jules</v>
      </c>
      <c r="F70" s="4" t="str">
        <f>VLOOKUP(C70,[1]Dossardage!$B$4:$G$203,4,FALSE)</f>
        <v>BG</v>
      </c>
      <c r="G70" s="3" t="str">
        <f>VLOOKUP(C70,[1]Dossardage!$B$4:$G$203,5,FALSE)</f>
        <v>Collège Elisabeth de Nassau</v>
      </c>
      <c r="H70" s="20">
        <v>20.399999999999999</v>
      </c>
      <c r="I70" s="10">
        <f>IFERROR(VLOOKUP(H70,$K$7:$L$56,2,TRUE),"0")</f>
        <v>3</v>
      </c>
    </row>
    <row r="71" spans="2:9" x14ac:dyDescent="0.25">
      <c r="B71" s="12">
        <f>IFERROR(RANK(H71,$H$7:$H$206,0),"")</f>
        <v>123</v>
      </c>
      <c r="C71" s="5">
        <v>265</v>
      </c>
      <c r="D71" s="3" t="str">
        <f>VLOOKUP(C71,[1]Dossardage!$B$4:$G$203,2,FALSE)</f>
        <v>RACLOT</v>
      </c>
      <c r="E71" s="3" t="str">
        <f>VLOOKUP(C71,[1]Dossardage!$B$4:$G$203,3,FALSE)</f>
        <v>Charly</v>
      </c>
      <c r="F71" s="4" t="str">
        <f>VLOOKUP(C71,[1]Dossardage!$B$4:$G$203,4,FALSE)</f>
        <v>BG</v>
      </c>
      <c r="G71" s="3" t="str">
        <f>VLOOKUP(C71,[1]Dossardage!$B$4:$G$203,5,FALSE)</f>
        <v>Collège Éva Thomé</v>
      </c>
      <c r="H71" s="20">
        <v>17.850000000000001</v>
      </c>
      <c r="I71" s="10">
        <f>IFERROR(VLOOKUP(H71,$K$7:$L$56,2,TRUE),"0")</f>
        <v>1</v>
      </c>
    </row>
    <row r="72" spans="2:9" x14ac:dyDescent="0.25">
      <c r="B72" s="12">
        <f>IFERROR(RANK(H72,$H$7:$H$206,0),"")</f>
        <v>44</v>
      </c>
      <c r="C72" s="5">
        <v>266</v>
      </c>
      <c r="D72" s="3" t="str">
        <f>VLOOKUP(C72,[1]Dossardage!$B$4:$G$203,2,FALSE)</f>
        <v>NEGRINI</v>
      </c>
      <c r="E72" s="3" t="str">
        <f>VLOOKUP(C72,[1]Dossardage!$B$4:$G$203,3,FALSE)</f>
        <v>Loucas</v>
      </c>
      <c r="F72" s="4" t="str">
        <f>VLOOKUP(C72,[1]Dossardage!$B$4:$G$203,4,FALSE)</f>
        <v>BG</v>
      </c>
      <c r="G72" s="3" t="str">
        <f>VLOOKUP(C72,[1]Dossardage!$B$4:$G$203,5,FALSE)</f>
        <v>Collège Éva Thomé</v>
      </c>
      <c r="H72" s="20">
        <v>27.55</v>
      </c>
      <c r="I72" s="10">
        <f>IFERROR(VLOOKUP(H72,$K$7:$L$56,2,TRUE),"0")</f>
        <v>14</v>
      </c>
    </row>
    <row r="73" spans="2:9" x14ac:dyDescent="0.25">
      <c r="B73" s="12" t="str">
        <f>IFERROR(RANK(H73,$H$7:$H$206,0),"")</f>
        <v/>
      </c>
      <c r="C73" s="5">
        <v>267</v>
      </c>
      <c r="D73" s="3">
        <f>VLOOKUP(C73,[1]Dossardage!$B$4:$G$203,2,FALSE)</f>
        <v>0</v>
      </c>
      <c r="E73" s="3">
        <f>VLOOKUP(C73,[1]Dossardage!$B$4:$G$203,3,FALSE)</f>
        <v>0</v>
      </c>
      <c r="F73" s="4">
        <f>VLOOKUP(C73,[1]Dossardage!$B$4:$G$203,4,FALSE)</f>
        <v>0</v>
      </c>
      <c r="G73" s="3">
        <f>VLOOKUP(C73,[1]Dossardage!$B$4:$G$203,5,FALSE)</f>
        <v>0</v>
      </c>
      <c r="H73" s="20"/>
      <c r="I73" s="10" t="str">
        <f>IFERROR(VLOOKUP(H73,$K$7:$L$56,2,TRUE),"0")</f>
        <v>0</v>
      </c>
    </row>
    <row r="74" spans="2:9" x14ac:dyDescent="0.25">
      <c r="B74" s="12" t="str">
        <f>IFERROR(RANK(H74,$H$7:$H$206,0),"")</f>
        <v/>
      </c>
      <c r="C74" s="5">
        <v>268</v>
      </c>
      <c r="D74" s="3">
        <f>VLOOKUP(C74,[1]Dossardage!$B$4:$G$203,2,FALSE)</f>
        <v>0</v>
      </c>
      <c r="E74" s="3">
        <f>VLOOKUP(C74,[1]Dossardage!$B$4:$G$203,3,FALSE)</f>
        <v>0</v>
      </c>
      <c r="F74" s="4">
        <f>VLOOKUP(C74,[1]Dossardage!$B$4:$G$203,4,FALSE)</f>
        <v>0</v>
      </c>
      <c r="G74" s="3">
        <f>VLOOKUP(C74,[1]Dossardage!$B$4:$G$203,5,FALSE)</f>
        <v>0</v>
      </c>
      <c r="H74" s="20"/>
      <c r="I74" s="10" t="str">
        <f>IFERROR(VLOOKUP(H74,$K$7:$L$56,2,TRUE),"0")</f>
        <v>0</v>
      </c>
    </row>
    <row r="75" spans="2:9" x14ac:dyDescent="0.25">
      <c r="B75" s="12">
        <f>IFERROR(RANK(H75,$H$7:$H$206,0),"")</f>
        <v>131</v>
      </c>
      <c r="C75" s="5">
        <v>269</v>
      </c>
      <c r="D75" s="3" t="str">
        <f>VLOOKUP(C75,[1]Dossardage!$B$4:$G$203,2,FALSE)</f>
        <v>DEBRENNE</v>
      </c>
      <c r="E75" s="3" t="str">
        <f>VLOOKUP(C75,[1]Dossardage!$B$4:$G$203,3,FALSE)</f>
        <v>Romain</v>
      </c>
      <c r="F75" s="4" t="str">
        <f>VLOOKUP(C75,[1]Dossardage!$B$4:$G$203,4,FALSE)</f>
        <v>BG</v>
      </c>
      <c r="G75" s="3" t="str">
        <f>VLOOKUP(C75,[1]Dossardage!$B$4:$G$203,5,FALSE)</f>
        <v>Collège Éva Thomé</v>
      </c>
      <c r="H75" s="20">
        <v>16.5</v>
      </c>
      <c r="I75" s="10">
        <f>IFERROR(VLOOKUP(H75,$K$7:$L$56,2,TRUE),"0")</f>
        <v>1</v>
      </c>
    </row>
    <row r="76" spans="2:9" x14ac:dyDescent="0.25">
      <c r="B76" s="12">
        <f>IFERROR(RANK(H76,$H$7:$H$206,0),"")</f>
        <v>83</v>
      </c>
      <c r="C76" s="5">
        <v>270</v>
      </c>
      <c r="D76" s="3" t="str">
        <f>VLOOKUP(C76,[1]Dossardage!$B$4:$G$203,2,FALSE)</f>
        <v>PETIT</v>
      </c>
      <c r="E76" s="3" t="str">
        <f>VLOOKUP(C76,[1]Dossardage!$B$4:$G$203,3,FALSE)</f>
        <v>Flavien</v>
      </c>
      <c r="F76" s="4" t="str">
        <f>VLOOKUP(C76,[1]Dossardage!$B$4:$G$203,4,FALSE)</f>
        <v>BG</v>
      </c>
      <c r="G76" s="3" t="str">
        <f>VLOOKUP(C76,[1]Dossardage!$B$4:$G$203,5,FALSE)</f>
        <v>Collège Éva Thomé</v>
      </c>
      <c r="H76" s="20">
        <v>22.05</v>
      </c>
      <c r="I76" s="10">
        <f>IFERROR(VLOOKUP(H76,$K$7:$L$56,2,TRUE),"0")</f>
        <v>7</v>
      </c>
    </row>
    <row r="77" spans="2:9" x14ac:dyDescent="0.25">
      <c r="B77" s="12">
        <f>IFERROR(RANK(H77,$H$7:$H$206,0),"")</f>
        <v>47</v>
      </c>
      <c r="C77" s="5">
        <v>271</v>
      </c>
      <c r="D77" s="3" t="str">
        <f>VLOOKUP(C77,[1]Dossardage!$B$4:$G$203,2,FALSE)</f>
        <v>SCHEUER</v>
      </c>
      <c r="E77" s="3" t="str">
        <f>VLOOKUP(C77,[1]Dossardage!$B$4:$G$203,3,FALSE)</f>
        <v>Augustin</v>
      </c>
      <c r="F77" s="4" t="str">
        <f>VLOOKUP(C77,[1]Dossardage!$B$4:$G$203,4,FALSE)</f>
        <v>BG</v>
      </c>
      <c r="G77" s="3" t="str">
        <f>VLOOKUP(C77,[1]Dossardage!$B$4:$G$203,5,FALSE)</f>
        <v>Collège Éva Thomé</v>
      </c>
      <c r="H77" s="20">
        <v>26.75</v>
      </c>
      <c r="I77" s="10">
        <f>IFERROR(VLOOKUP(H77,$K$7:$L$56,2,TRUE),"0")</f>
        <v>13</v>
      </c>
    </row>
    <row r="78" spans="2:9" x14ac:dyDescent="0.25">
      <c r="B78" s="12">
        <f>IFERROR(RANK(H78,$H$7:$H$206,0),"")</f>
        <v>113</v>
      </c>
      <c r="C78" s="5">
        <v>272</v>
      </c>
      <c r="D78" s="3" t="str">
        <f>VLOOKUP(C78,[1]Dossardage!$B$4:$G$203,2,FALSE)</f>
        <v>BONTE</v>
      </c>
      <c r="E78" s="3" t="str">
        <f>VLOOKUP(C78,[1]Dossardage!$B$4:$G$203,3,FALSE)</f>
        <v>Melvyne</v>
      </c>
      <c r="F78" s="4" t="str">
        <f>VLOOKUP(C78,[1]Dossardage!$B$4:$G$203,4,FALSE)</f>
        <v>BG</v>
      </c>
      <c r="G78" s="3" t="str">
        <f>VLOOKUP(C78,[1]Dossardage!$B$4:$G$203,5,FALSE)</f>
        <v>Collège Éva Thomé</v>
      </c>
      <c r="H78" s="20">
        <v>19.05</v>
      </c>
      <c r="I78" s="10">
        <f>IFERROR(VLOOKUP(H78,$K$7:$L$56,2,TRUE),"0")</f>
        <v>2</v>
      </c>
    </row>
    <row r="79" spans="2:9" x14ac:dyDescent="0.25">
      <c r="B79" s="12" t="str">
        <f>IFERROR(RANK(H79,$H$7:$H$206,0),"")</f>
        <v/>
      </c>
      <c r="C79" s="5">
        <v>273</v>
      </c>
      <c r="D79" s="3" t="str">
        <f>VLOOKUP(C79,[1]Dossardage!$B$4:$G$203,2,FALSE)</f>
        <v>DEBRENNE</v>
      </c>
      <c r="E79" s="3" t="str">
        <f>VLOOKUP(C79,[1]Dossardage!$B$4:$G$203,3,FALSE)</f>
        <v>Matéo</v>
      </c>
      <c r="F79" s="4" t="str">
        <f>VLOOKUP(C79,[1]Dossardage!$B$4:$G$203,4,FALSE)</f>
        <v>BG</v>
      </c>
      <c r="G79" s="3" t="str">
        <f>VLOOKUP(C79,[1]Dossardage!$B$4:$G$203,5,FALSE)</f>
        <v>Collège Éva Thomé</v>
      </c>
      <c r="H79" s="20"/>
      <c r="I79" s="10" t="str">
        <f>IFERROR(VLOOKUP(H79,$K$7:$L$56,2,TRUE),"0")</f>
        <v>0</v>
      </c>
    </row>
    <row r="80" spans="2:9" x14ac:dyDescent="0.25">
      <c r="B80" s="12">
        <f>IFERROR(RANK(H80,$H$7:$H$206,0),"")</f>
        <v>17</v>
      </c>
      <c r="C80" s="5">
        <v>274</v>
      </c>
      <c r="D80" s="3" t="str">
        <f>VLOOKUP(C80,[1]Dossardage!$B$4:$G$203,2,FALSE)</f>
        <v>MELCHIOR</v>
      </c>
      <c r="E80" s="3" t="str">
        <f>VLOOKUP(C80,[1]Dossardage!$B$4:$G$203,3,FALSE)</f>
        <v>Alix</v>
      </c>
      <c r="F80" s="4" t="str">
        <f>VLOOKUP(C80,[1]Dossardage!$B$4:$G$203,4,FALSE)</f>
        <v>BG</v>
      </c>
      <c r="G80" s="3" t="str">
        <f>VLOOKUP(C80,[1]Dossardage!$B$4:$G$203,5,FALSE)</f>
        <v>Collège Éva Thomé</v>
      </c>
      <c r="H80" s="20">
        <v>32.9</v>
      </c>
      <c r="I80" s="10">
        <f>IFERROR(VLOOKUP(H80,$K$7:$L$56,2,TRUE),"0")</f>
        <v>18</v>
      </c>
    </row>
    <row r="81" spans="2:9" x14ac:dyDescent="0.25">
      <c r="B81" s="12">
        <f>IFERROR(RANK(H81,$H$7:$H$206,0),"")</f>
        <v>36</v>
      </c>
      <c r="C81" s="5">
        <v>275</v>
      </c>
      <c r="D81" s="3" t="str">
        <f>VLOOKUP(C81,[1]Dossardage!$B$4:$G$203,2,FALSE)</f>
        <v>COGNIARD</v>
      </c>
      <c r="E81" s="3" t="str">
        <f>VLOOKUP(C81,[1]Dossardage!$B$4:$G$203,3,FALSE)</f>
        <v>Robin</v>
      </c>
      <c r="F81" s="4" t="str">
        <f>VLOOKUP(C81,[1]Dossardage!$B$4:$G$203,4,FALSE)</f>
        <v>BG</v>
      </c>
      <c r="G81" s="3" t="str">
        <f>VLOOKUP(C81,[1]Dossardage!$B$4:$G$203,5,FALSE)</f>
        <v>Collège Éva Thomé</v>
      </c>
      <c r="H81" s="20">
        <v>28.45</v>
      </c>
      <c r="I81" s="10">
        <f>IFERROR(VLOOKUP(H81,$K$7:$L$56,2,TRUE),"0")</f>
        <v>15</v>
      </c>
    </row>
    <row r="82" spans="2:9" x14ac:dyDescent="0.25">
      <c r="B82" s="12">
        <f>IFERROR(RANK(H82,$H$7:$H$206,0),"")</f>
        <v>93</v>
      </c>
      <c r="C82" s="5">
        <v>276</v>
      </c>
      <c r="D82" s="3" t="str">
        <f>VLOOKUP(C82,[1]Dossardage!$B$4:$G$203,2,FALSE)</f>
        <v>CHAMPION</v>
      </c>
      <c r="E82" s="3" t="str">
        <f>VLOOKUP(C82,[1]Dossardage!$B$4:$G$203,3,FALSE)</f>
        <v>Pierre</v>
      </c>
      <c r="F82" s="4" t="str">
        <f>VLOOKUP(C82,[1]Dossardage!$B$4:$G$203,4,FALSE)</f>
        <v>BG</v>
      </c>
      <c r="G82" s="3" t="str">
        <f>VLOOKUP(C82,[1]Dossardage!$B$4:$G$203,5,FALSE)</f>
        <v>Collège Éva Thomé</v>
      </c>
      <c r="H82" s="20">
        <v>21.4</v>
      </c>
      <c r="I82" s="10">
        <f>IFERROR(VLOOKUP(H82,$K$7:$L$56,2,TRUE),"0")</f>
        <v>5</v>
      </c>
    </row>
    <row r="83" spans="2:9" x14ac:dyDescent="0.25">
      <c r="B83" s="12">
        <f>IFERROR(RANK(H83,$H$7:$H$206,0),"")</f>
        <v>99</v>
      </c>
      <c r="C83" s="5">
        <v>277</v>
      </c>
      <c r="D83" s="3" t="str">
        <f>VLOOKUP(C83,[1]Dossardage!$B$4:$G$203,2,FALSE)</f>
        <v>PICARD</v>
      </c>
      <c r="E83" s="3" t="str">
        <f>VLOOKUP(C83,[1]Dossardage!$B$4:$G$203,3,FALSE)</f>
        <v>Kenzo</v>
      </c>
      <c r="F83" s="4" t="str">
        <f>VLOOKUP(C83,[1]Dossardage!$B$4:$G$203,4,FALSE)</f>
        <v>BG</v>
      </c>
      <c r="G83" s="3" t="str">
        <f>VLOOKUP(C83,[1]Dossardage!$B$4:$G$203,5,FALSE)</f>
        <v>Collège Éva Thomé</v>
      </c>
      <c r="H83" s="20">
        <v>20.75</v>
      </c>
      <c r="I83" s="10">
        <f>IFERROR(VLOOKUP(H83,$K$7:$L$56,2,TRUE),"0")</f>
        <v>4</v>
      </c>
    </row>
    <row r="84" spans="2:9" x14ac:dyDescent="0.25">
      <c r="B84" s="12">
        <f>IFERROR(RANK(H84,$H$7:$H$206,0),"")</f>
        <v>99</v>
      </c>
      <c r="C84" s="5">
        <v>278</v>
      </c>
      <c r="D84" s="3" t="str">
        <f>VLOOKUP(C84,[1]Dossardage!$B$4:$G$203,2,FALSE)</f>
        <v>TOURI</v>
      </c>
      <c r="E84" s="3" t="str">
        <f>VLOOKUP(C84,[1]Dossardage!$B$4:$G$203,3,FALSE)</f>
        <v>YASSINE</v>
      </c>
      <c r="F84" s="4" t="str">
        <f>VLOOKUP(C84,[1]Dossardage!$B$4:$G$203,4,FALSE)</f>
        <v>BG</v>
      </c>
      <c r="G84" s="3" t="str">
        <f>VLOOKUP(C84,[1]Dossardage!$B$4:$G$203,5,FALSE)</f>
        <v>Collège Fred Scamaroni</v>
      </c>
      <c r="H84" s="20">
        <v>20.75</v>
      </c>
      <c r="I84" s="10">
        <f>IFERROR(VLOOKUP(H84,$K$7:$L$56,2,TRUE),"0")</f>
        <v>4</v>
      </c>
    </row>
    <row r="85" spans="2:9" x14ac:dyDescent="0.25">
      <c r="B85" s="12" t="str">
        <f>IFERROR(RANK(H85,$H$7:$H$206,0),"")</f>
        <v/>
      </c>
      <c r="C85" s="5">
        <v>279</v>
      </c>
      <c r="D85" s="3">
        <f>VLOOKUP(C85,[1]Dossardage!$B$4:$G$203,2,FALSE)</f>
        <v>0</v>
      </c>
      <c r="E85" s="3">
        <f>VLOOKUP(C85,[1]Dossardage!$B$4:$G$203,3,FALSE)</f>
        <v>0</v>
      </c>
      <c r="F85" s="4">
        <f>VLOOKUP(C85,[1]Dossardage!$B$4:$G$203,4,FALSE)</f>
        <v>0</v>
      </c>
      <c r="G85" s="3">
        <f>VLOOKUP(C85,[1]Dossardage!$B$4:$G$203,5,FALSE)</f>
        <v>0</v>
      </c>
      <c r="H85" s="20"/>
      <c r="I85" s="10" t="str">
        <f>IFERROR(VLOOKUP(H85,$K$7:$L$56,2,TRUE),"0")</f>
        <v>0</v>
      </c>
    </row>
    <row r="86" spans="2:9" x14ac:dyDescent="0.25">
      <c r="B86" s="12">
        <f>IFERROR(RANK(H86,$H$7:$H$206,0),"")</f>
        <v>9</v>
      </c>
      <c r="C86" s="5">
        <v>280</v>
      </c>
      <c r="D86" s="3" t="str">
        <f>VLOOKUP(C86,[1]Dossardage!$B$4:$G$203,2,FALSE)</f>
        <v>BERTEMES</v>
      </c>
      <c r="E86" s="3" t="str">
        <f>VLOOKUP(C86,[1]Dossardage!$B$4:$G$203,3,FALSE)</f>
        <v>ANTOINE</v>
      </c>
      <c r="F86" s="4" t="str">
        <f>VLOOKUP(C86,[1]Dossardage!$B$4:$G$203,4,FALSE)</f>
        <v>BG</v>
      </c>
      <c r="G86" s="3" t="str">
        <f>VLOOKUP(C86,[1]Dossardage!$B$4:$G$203,5,FALSE)</f>
        <v>Collège Fred Scamaroni</v>
      </c>
      <c r="H86" s="20">
        <v>35.799999999999997</v>
      </c>
      <c r="I86" s="10">
        <f>IFERROR(VLOOKUP(H86,$K$7:$L$56,2,TRUE),"0")</f>
        <v>19</v>
      </c>
    </row>
    <row r="87" spans="2:9" x14ac:dyDescent="0.25">
      <c r="B87" s="12">
        <f>IFERROR(RANK(H87,$H$7:$H$206,0),"")</f>
        <v>31</v>
      </c>
      <c r="C87" s="5">
        <v>281</v>
      </c>
      <c r="D87" s="3" t="str">
        <f>VLOOKUP(C87,[1]Dossardage!$B$4:$G$203,2,FALSE)</f>
        <v>ONDIGUI</v>
      </c>
      <c r="E87" s="3" t="str">
        <f>VLOOKUP(C87,[1]Dossardage!$B$4:$G$203,3,FALSE)</f>
        <v>JOSEPH</v>
      </c>
      <c r="F87" s="4" t="str">
        <f>VLOOKUP(C87,[1]Dossardage!$B$4:$G$203,4,FALSE)</f>
        <v>BG</v>
      </c>
      <c r="G87" s="3" t="str">
        <f>VLOOKUP(C87,[1]Dossardage!$B$4:$G$203,5,FALSE)</f>
        <v>Collège George Sand</v>
      </c>
      <c r="H87" s="20">
        <v>29.45</v>
      </c>
      <c r="I87" s="10">
        <f>IFERROR(VLOOKUP(H87,$K$7:$L$56,2,TRUE),"0")</f>
        <v>16</v>
      </c>
    </row>
    <row r="88" spans="2:9" x14ac:dyDescent="0.25">
      <c r="B88" s="12">
        <f>IFERROR(RANK(H88,$H$7:$H$206,0),"")</f>
        <v>10</v>
      </c>
      <c r="C88" s="5">
        <v>282</v>
      </c>
      <c r="D88" s="3" t="str">
        <f>VLOOKUP(C88,[1]Dossardage!$B$4:$G$203,2,FALSE)</f>
        <v>PAULUS</v>
      </c>
      <c r="E88" s="3" t="str">
        <f>VLOOKUP(C88,[1]Dossardage!$B$4:$G$203,3,FALSE)</f>
        <v>ANTOINE</v>
      </c>
      <c r="F88" s="4" t="str">
        <f>VLOOKUP(C88,[1]Dossardage!$B$4:$G$203,4,FALSE)</f>
        <v>BG</v>
      </c>
      <c r="G88" s="3" t="str">
        <f>VLOOKUP(C88,[1]Dossardage!$B$4:$G$203,5,FALSE)</f>
        <v>Collège George Sand</v>
      </c>
      <c r="H88" s="20">
        <v>35.200000000000003</v>
      </c>
      <c r="I88" s="10">
        <f>IFERROR(VLOOKUP(H88,$K$7:$L$56,2,TRUE),"0")</f>
        <v>19</v>
      </c>
    </row>
    <row r="89" spans="2:9" x14ac:dyDescent="0.25">
      <c r="B89" s="12">
        <f>IFERROR(RANK(H89,$H$7:$H$206,0),"")</f>
        <v>148</v>
      </c>
      <c r="C89" s="5">
        <v>283</v>
      </c>
      <c r="D89" s="3" t="str">
        <f>VLOOKUP(C89,[1]Dossardage!$B$4:$G$203,2,FALSE)</f>
        <v>LATAOUI</v>
      </c>
      <c r="E89" s="3" t="str">
        <f>VLOOKUP(C89,[1]Dossardage!$B$4:$G$203,3,FALSE)</f>
        <v>Ati</v>
      </c>
      <c r="F89" s="4" t="str">
        <f>VLOOKUP(C89,[1]Dossardage!$B$4:$G$203,4,FALSE)</f>
        <v>BG</v>
      </c>
      <c r="G89" s="3" t="str">
        <f>VLOOKUP(C89,[1]Dossardage!$B$4:$G$203,5,FALSE)</f>
        <v>Collège Jean de La Fontaine</v>
      </c>
      <c r="H89" s="20">
        <v>10.8</v>
      </c>
      <c r="I89" s="10">
        <f>IFERROR(VLOOKUP(H89,$K$7:$L$56,2,TRUE),"0")</f>
        <v>1</v>
      </c>
    </row>
    <row r="90" spans="2:9" x14ac:dyDescent="0.25">
      <c r="B90" s="12">
        <f>IFERROR(RANK(H90,$H$7:$H$206,0),"")</f>
        <v>49</v>
      </c>
      <c r="C90" s="5">
        <v>284</v>
      </c>
      <c r="D90" s="3" t="str">
        <f>VLOOKUP(C90,[1]Dossardage!$B$4:$G$203,2,FALSE)</f>
        <v>DARDENNE</v>
      </c>
      <c r="E90" s="3" t="str">
        <f>VLOOKUP(C90,[1]Dossardage!$B$4:$G$203,3,FALSE)</f>
        <v>NOE</v>
      </c>
      <c r="F90" s="4" t="str">
        <f>VLOOKUP(C90,[1]Dossardage!$B$4:$G$203,4,FALSE)</f>
        <v>BG</v>
      </c>
      <c r="G90" s="3" t="str">
        <f>VLOOKUP(C90,[1]Dossardage!$B$4:$G$203,5,FALSE)</f>
        <v>Collège Jean de La Fontaine</v>
      </c>
      <c r="H90" s="20">
        <v>26.5</v>
      </c>
      <c r="I90" s="10">
        <f>IFERROR(VLOOKUP(H90,$K$7:$L$56,2,TRUE),"0")</f>
        <v>13</v>
      </c>
    </row>
    <row r="91" spans="2:9" x14ac:dyDescent="0.25">
      <c r="B91" s="12">
        <f>IFERROR(RANK(H91,$H$7:$H$206,0),"")</f>
        <v>106</v>
      </c>
      <c r="C91" s="5">
        <v>285</v>
      </c>
      <c r="D91" s="3" t="str">
        <f>VLOOKUP(C91,[1]Dossardage!$B$4:$G$203,2,FALSE)</f>
        <v>BENSAAD</v>
      </c>
      <c r="E91" s="3" t="str">
        <f>VLOOKUP(C91,[1]Dossardage!$B$4:$G$203,3,FALSE)</f>
        <v>Amine</v>
      </c>
      <c r="F91" s="4" t="str">
        <f>VLOOKUP(C91,[1]Dossardage!$B$4:$G$203,4,FALSE)</f>
        <v>BG</v>
      </c>
      <c r="G91" s="3" t="str">
        <f>VLOOKUP(C91,[1]Dossardage!$B$4:$G$203,5,FALSE)</f>
        <v>Collège Jean Macé</v>
      </c>
      <c r="H91" s="20">
        <v>20</v>
      </c>
      <c r="I91" s="10">
        <f>IFERROR(VLOOKUP(H91,$K$7:$L$56,2,TRUE),"0")</f>
        <v>3</v>
      </c>
    </row>
    <row r="92" spans="2:9" x14ac:dyDescent="0.25">
      <c r="B92" s="12">
        <f>IFERROR(RANK(H92,$H$7:$H$206,0),"")</f>
        <v>144</v>
      </c>
      <c r="C92" s="5">
        <v>286</v>
      </c>
      <c r="D92" s="3" t="str">
        <f>VLOOKUP(C92,[1]Dossardage!$B$4:$G$203,2,FALSE)</f>
        <v>DUPUIS PELLERIN</v>
      </c>
      <c r="E92" s="3" t="str">
        <f>VLOOKUP(C92,[1]Dossardage!$B$4:$G$203,3,FALSE)</f>
        <v>Oscar</v>
      </c>
      <c r="F92" s="4" t="str">
        <f>VLOOKUP(C92,[1]Dossardage!$B$4:$G$203,4,FALSE)</f>
        <v>BG</v>
      </c>
      <c r="G92" s="3" t="str">
        <f>VLOOKUP(C92,[1]Dossardage!$B$4:$G$203,5,FALSE)</f>
        <v>Collège Jean Macé</v>
      </c>
      <c r="H92" s="20">
        <v>11.8</v>
      </c>
      <c r="I92" s="10">
        <f>IFERROR(VLOOKUP(H92,$K$7:$L$56,2,TRUE),"0")</f>
        <v>1</v>
      </c>
    </row>
    <row r="93" spans="2:9" x14ac:dyDescent="0.25">
      <c r="B93" s="12">
        <f>IFERROR(RANK(H93,$H$7:$H$206,0),"")</f>
        <v>28</v>
      </c>
      <c r="C93" s="5">
        <v>287</v>
      </c>
      <c r="D93" s="3" t="str">
        <f>VLOOKUP(C93,[1]Dossardage!$B$4:$G$203,2,FALSE)</f>
        <v>KOAL</v>
      </c>
      <c r="E93" s="3" t="str">
        <f>VLOOKUP(C93,[1]Dossardage!$B$4:$G$203,3,FALSE)</f>
        <v>Amhed</v>
      </c>
      <c r="F93" s="4" t="str">
        <f>VLOOKUP(C93,[1]Dossardage!$B$4:$G$203,4,FALSE)</f>
        <v>BG</v>
      </c>
      <c r="G93" s="3" t="str">
        <f>VLOOKUP(C93,[1]Dossardage!$B$4:$G$203,5,FALSE)</f>
        <v>Collège Jean Macé</v>
      </c>
      <c r="H93" s="20">
        <v>29.7</v>
      </c>
      <c r="I93" s="10">
        <f>IFERROR(VLOOKUP(H93,$K$7:$L$56,2,TRUE),"0")</f>
        <v>16</v>
      </c>
    </row>
    <row r="94" spans="2:9" x14ac:dyDescent="0.25">
      <c r="B94" s="12">
        <f>IFERROR(RANK(H94,$H$7:$H$206,0),"")</f>
        <v>145</v>
      </c>
      <c r="C94" s="5">
        <v>288</v>
      </c>
      <c r="D94" s="3" t="str">
        <f>VLOOKUP(C94,[1]Dossardage!$B$4:$G$203,2,FALSE)</f>
        <v>DOCHE</v>
      </c>
      <c r="E94" s="3" t="str">
        <f>VLOOKUP(C94,[1]Dossardage!$B$4:$G$203,3,FALSE)</f>
        <v>Angel</v>
      </c>
      <c r="F94" s="4" t="str">
        <f>VLOOKUP(C94,[1]Dossardage!$B$4:$G$203,4,FALSE)</f>
        <v>BG</v>
      </c>
      <c r="G94" s="3" t="str">
        <f>VLOOKUP(C94,[1]Dossardage!$B$4:$G$203,5,FALSE)</f>
        <v>Collège Jean Macé</v>
      </c>
      <c r="H94" s="20">
        <v>11</v>
      </c>
      <c r="I94" s="10">
        <f>IFERROR(VLOOKUP(H94,$K$7:$L$56,2,TRUE),"0")</f>
        <v>1</v>
      </c>
    </row>
    <row r="95" spans="2:9" x14ac:dyDescent="0.25">
      <c r="B95" s="12">
        <f>IFERROR(RANK(H95,$H$7:$H$206,0),"")</f>
        <v>2</v>
      </c>
      <c r="C95" s="5">
        <v>289</v>
      </c>
      <c r="D95" s="3" t="str">
        <f>VLOOKUP(C95,[1]Dossardage!$B$4:$G$203,2,FALSE)</f>
        <v>CAMARA</v>
      </c>
      <c r="E95" s="3" t="str">
        <f>VLOOKUP(C95,[1]Dossardage!$B$4:$G$203,3,FALSE)</f>
        <v>Clément</v>
      </c>
      <c r="F95" s="4" t="str">
        <f>VLOOKUP(C95,[1]Dossardage!$B$4:$G$203,4,FALSE)</f>
        <v>BG</v>
      </c>
      <c r="G95" s="3" t="str">
        <f>VLOOKUP(C95,[1]Dossardage!$B$4:$G$203,5,FALSE)</f>
        <v>Collège Jean Macé</v>
      </c>
      <c r="H95" s="20">
        <v>40.619999999999997</v>
      </c>
      <c r="I95" s="10">
        <f>IFERROR(VLOOKUP(H95,$K$7:$L$56,2,TRUE),"0")</f>
        <v>22</v>
      </c>
    </row>
    <row r="96" spans="2:9" x14ac:dyDescent="0.25">
      <c r="B96" s="12">
        <f>IFERROR(RANK(H96,$H$7:$H$206,0),"")</f>
        <v>78</v>
      </c>
      <c r="C96" s="5">
        <v>290</v>
      </c>
      <c r="D96" s="3" t="str">
        <f>VLOOKUP(C96,[1]Dossardage!$B$4:$G$203,2,FALSE)</f>
        <v>GEORGET</v>
      </c>
      <c r="E96" s="3" t="str">
        <f>VLOOKUP(C96,[1]Dossardage!$B$4:$G$203,3,FALSE)</f>
        <v>Yanis</v>
      </c>
      <c r="F96" s="4" t="str">
        <f>VLOOKUP(C96,[1]Dossardage!$B$4:$G$203,4,FALSE)</f>
        <v>BG</v>
      </c>
      <c r="G96" s="3" t="str">
        <f>VLOOKUP(C96,[1]Dossardage!$B$4:$G$203,5,FALSE)</f>
        <v>Collège Jean Macé</v>
      </c>
      <c r="H96" s="20">
        <v>22.55</v>
      </c>
      <c r="I96" s="10">
        <f>IFERROR(VLOOKUP(H96,$K$7:$L$56,2,TRUE),"0")</f>
        <v>8</v>
      </c>
    </row>
    <row r="97" spans="2:9" x14ac:dyDescent="0.25">
      <c r="B97" s="12">
        <f>IFERROR(RANK(H97,$H$7:$H$206,0),"")</f>
        <v>132</v>
      </c>
      <c r="C97" s="5">
        <v>291</v>
      </c>
      <c r="D97" s="3" t="str">
        <f>VLOOKUP(C97,[1]Dossardage!$B$4:$G$203,2,FALSE)</f>
        <v>KOSTYUNIN</v>
      </c>
      <c r="E97" s="3" t="str">
        <f>VLOOKUP(C97,[1]Dossardage!$B$4:$G$203,3,FALSE)</f>
        <v>David</v>
      </c>
      <c r="F97" s="4" t="str">
        <f>VLOOKUP(C97,[1]Dossardage!$B$4:$G$203,4,FALSE)</f>
        <v>BG</v>
      </c>
      <c r="G97" s="3" t="str">
        <f>VLOOKUP(C97,[1]Dossardage!$B$4:$G$203,5,FALSE)</f>
        <v>Collège Jean Macé</v>
      </c>
      <c r="H97" s="20">
        <v>16.45</v>
      </c>
      <c r="I97" s="10">
        <f>IFERROR(VLOOKUP(H97,$K$7:$L$56,2,TRUE),"0")</f>
        <v>1</v>
      </c>
    </row>
    <row r="98" spans="2:9" x14ac:dyDescent="0.25">
      <c r="B98" s="12">
        <f>IFERROR(RANK(H98,$H$7:$H$206,0),"")</f>
        <v>62</v>
      </c>
      <c r="C98" s="5">
        <v>292</v>
      </c>
      <c r="D98" s="3" t="str">
        <f>VLOOKUP(C98,[1]Dossardage!$B$4:$G$203,2,FALSE)</f>
        <v>LAVIALLE</v>
      </c>
      <c r="E98" s="3" t="str">
        <f>VLOOKUP(C98,[1]Dossardage!$B$4:$G$203,3,FALSE)</f>
        <v>Léo</v>
      </c>
      <c r="F98" s="4" t="str">
        <f>VLOOKUP(C98,[1]Dossardage!$B$4:$G$203,4,FALSE)</f>
        <v>BG</v>
      </c>
      <c r="G98" s="3" t="str">
        <f>VLOOKUP(C98,[1]Dossardage!$B$4:$G$203,5,FALSE)</f>
        <v>Collège Jules Ferry</v>
      </c>
      <c r="H98" s="20">
        <v>25</v>
      </c>
      <c r="I98" s="10">
        <f>IFERROR(VLOOKUP(H98,$K$7:$L$56,2,TRUE),"0")</f>
        <v>12</v>
      </c>
    </row>
    <row r="99" spans="2:9" x14ac:dyDescent="0.25">
      <c r="B99" s="12">
        <f>IFERROR(RANK(H99,$H$7:$H$206,0),"")</f>
        <v>6</v>
      </c>
      <c r="C99" s="5">
        <v>293</v>
      </c>
      <c r="D99" s="3" t="str">
        <f>VLOOKUP(C99,[1]Dossardage!$B$4:$G$203,2,FALSE)</f>
        <v>KLICKI ANSIAUX</v>
      </c>
      <c r="E99" s="3" t="str">
        <f>VLOOKUP(C99,[1]Dossardage!$B$4:$G$203,3,FALSE)</f>
        <v>Gabin</v>
      </c>
      <c r="F99" s="4" t="str">
        <f>VLOOKUP(C99,[1]Dossardage!$B$4:$G$203,4,FALSE)</f>
        <v>BG</v>
      </c>
      <c r="G99" s="3" t="str">
        <f>VLOOKUP(C99,[1]Dossardage!$B$4:$G$203,5,FALSE)</f>
        <v>Collège Jules Ferry</v>
      </c>
      <c r="H99" s="20">
        <v>38.1</v>
      </c>
      <c r="I99" s="10">
        <f>IFERROR(VLOOKUP(H99,$K$7:$L$56,2,TRUE),"0")</f>
        <v>21</v>
      </c>
    </row>
    <row r="100" spans="2:9" x14ac:dyDescent="0.25">
      <c r="B100" s="12">
        <f>IFERROR(RANK(H100,$H$7:$H$206,0),"")</f>
        <v>70</v>
      </c>
      <c r="C100" s="5">
        <v>294</v>
      </c>
      <c r="D100" s="3" t="str">
        <f>VLOOKUP(C100,[1]Dossardage!$B$4:$G$203,2,FALSE)</f>
        <v>LOBRY</v>
      </c>
      <c r="E100" s="3" t="str">
        <f>VLOOKUP(C100,[1]Dossardage!$B$4:$G$203,3,FALSE)</f>
        <v>Merick</v>
      </c>
      <c r="F100" s="4" t="str">
        <f>VLOOKUP(C100,[1]Dossardage!$B$4:$G$203,4,FALSE)</f>
        <v>BG</v>
      </c>
      <c r="G100" s="3" t="str">
        <f>VLOOKUP(C100,[1]Dossardage!$B$4:$G$203,5,FALSE)</f>
        <v>Collège Jules Ferry</v>
      </c>
      <c r="H100" s="20">
        <v>23.78</v>
      </c>
      <c r="I100" s="10">
        <f>IFERROR(VLOOKUP(H100,$K$7:$L$56,2,TRUE),"0")</f>
        <v>10</v>
      </c>
    </row>
    <row r="101" spans="2:9" x14ac:dyDescent="0.25">
      <c r="B101" s="12">
        <f>IFERROR(RANK(H101,$H$7:$H$206,0),"")</f>
        <v>59</v>
      </c>
      <c r="C101" s="5">
        <v>295</v>
      </c>
      <c r="D101" s="3" t="str">
        <f>VLOOKUP(C101,[1]Dossardage!$B$4:$G$203,2,FALSE)</f>
        <v>JAMAIN</v>
      </c>
      <c r="E101" s="3" t="str">
        <f>VLOOKUP(C101,[1]Dossardage!$B$4:$G$203,3,FALSE)</f>
        <v>Mathis</v>
      </c>
      <c r="F101" s="4" t="str">
        <f>VLOOKUP(C101,[1]Dossardage!$B$4:$G$203,4,FALSE)</f>
        <v>BG</v>
      </c>
      <c r="G101" s="3" t="str">
        <f>VLOOKUP(C101,[1]Dossardage!$B$4:$G$203,5,FALSE)</f>
        <v>Collège Jules Leroux</v>
      </c>
      <c r="H101" s="20">
        <v>25.15</v>
      </c>
      <c r="I101" s="10">
        <f>IFERROR(VLOOKUP(H101,$K$7:$L$56,2,TRUE),"0")</f>
        <v>12</v>
      </c>
    </row>
    <row r="102" spans="2:9" x14ac:dyDescent="0.25">
      <c r="B102" s="12">
        <f>IFERROR(RANK(H102,$H$7:$H$206,0),"")</f>
        <v>107</v>
      </c>
      <c r="C102" s="5">
        <v>296</v>
      </c>
      <c r="D102" s="3" t="str">
        <f>VLOOKUP(C102,[1]Dossardage!$B$4:$G$203,2,FALSE)</f>
        <v>PAPIAU</v>
      </c>
      <c r="E102" s="3" t="str">
        <f>VLOOKUP(C102,[1]Dossardage!$B$4:$G$203,3,FALSE)</f>
        <v>Clément</v>
      </c>
      <c r="F102" s="4" t="str">
        <f>VLOOKUP(C102,[1]Dossardage!$B$4:$G$203,4,FALSE)</f>
        <v>BG</v>
      </c>
      <c r="G102" s="3" t="str">
        <f>VLOOKUP(C102,[1]Dossardage!$B$4:$G$203,5,FALSE)</f>
        <v>Collège Jules Leroux</v>
      </c>
      <c r="H102" s="20">
        <v>19.8</v>
      </c>
      <c r="I102" s="10">
        <f>IFERROR(VLOOKUP(H102,$K$7:$L$56,2,TRUE),"0")</f>
        <v>2</v>
      </c>
    </row>
    <row r="103" spans="2:9" x14ac:dyDescent="0.25">
      <c r="B103" s="12">
        <f>IFERROR(RANK(H103,$H$7:$H$206,0),"")</f>
        <v>86</v>
      </c>
      <c r="C103" s="5">
        <v>297</v>
      </c>
      <c r="D103" s="3" t="str">
        <f>VLOOKUP(C103,[1]Dossardage!$B$4:$G$203,2,FALSE)</f>
        <v>MAÏZI</v>
      </c>
      <c r="E103" s="3" t="str">
        <f>VLOOKUP(C103,[1]Dossardage!$B$4:$G$203,3,FALSE)</f>
        <v>Zakariya</v>
      </c>
      <c r="F103" s="4" t="str">
        <f>VLOOKUP(C103,[1]Dossardage!$B$4:$G$203,4,FALSE)</f>
        <v>BG</v>
      </c>
      <c r="G103" s="3" t="str">
        <f>VLOOKUP(C103,[1]Dossardage!$B$4:$G$203,5,FALSE)</f>
        <v>Collège le Lac</v>
      </c>
      <c r="H103" s="20">
        <v>21.85</v>
      </c>
      <c r="I103" s="10">
        <f>IFERROR(VLOOKUP(H103,$K$7:$L$56,2,TRUE),"0")</f>
        <v>6</v>
      </c>
    </row>
    <row r="104" spans="2:9" x14ac:dyDescent="0.25">
      <c r="B104" s="12">
        <f>IFERROR(RANK(H104,$H$7:$H$206,0),"")</f>
        <v>36</v>
      </c>
      <c r="C104" s="5">
        <v>298</v>
      </c>
      <c r="D104" s="3" t="str">
        <f>VLOOKUP(C104,[1]Dossardage!$B$4:$G$203,2,FALSE)</f>
        <v>LEROUGE</v>
      </c>
      <c r="E104" s="3" t="str">
        <f>VLOOKUP(C104,[1]Dossardage!$B$4:$G$203,3,FALSE)</f>
        <v>Diego</v>
      </c>
      <c r="F104" s="4" t="str">
        <f>VLOOKUP(C104,[1]Dossardage!$B$4:$G$203,4,FALSE)</f>
        <v>BG</v>
      </c>
      <c r="G104" s="3" t="str">
        <f>VLOOKUP(C104,[1]Dossardage!$B$4:$G$203,5,FALSE)</f>
        <v>Collège le Lac</v>
      </c>
      <c r="H104" s="20">
        <v>28.45</v>
      </c>
      <c r="I104" s="10">
        <f>IFERROR(VLOOKUP(H104,$K$7:$L$56,2,TRUE),"0")</f>
        <v>15</v>
      </c>
    </row>
    <row r="105" spans="2:9" x14ac:dyDescent="0.25">
      <c r="B105" s="12">
        <f>IFERROR(RANK(H105,$H$7:$H$206,0),"")</f>
        <v>65</v>
      </c>
      <c r="C105" s="5">
        <v>299</v>
      </c>
      <c r="D105" s="3" t="str">
        <f>VLOOKUP(C105,[1]Dossardage!$B$4:$G$203,2,FALSE)</f>
        <v>LEPPS</v>
      </c>
      <c r="E105" s="3" t="str">
        <f>VLOOKUP(C105,[1]Dossardage!$B$4:$G$203,3,FALSE)</f>
        <v>Clément</v>
      </c>
      <c r="F105" s="4" t="str">
        <f>VLOOKUP(C105,[1]Dossardage!$B$4:$G$203,4,FALSE)</f>
        <v>BG</v>
      </c>
      <c r="G105" s="3" t="str">
        <f>VLOOKUP(C105,[1]Dossardage!$B$4:$G$203,5,FALSE)</f>
        <v>Collège le Lac</v>
      </c>
      <c r="H105" s="20">
        <v>24.45</v>
      </c>
      <c r="I105" s="10">
        <f>IFERROR(VLOOKUP(H105,$K$7:$L$56,2,TRUE),"0")</f>
        <v>11</v>
      </c>
    </row>
    <row r="106" spans="2:9" x14ac:dyDescent="0.25">
      <c r="B106" s="12">
        <f>IFERROR(RANK(H106,$H$7:$H$206,0),"")</f>
        <v>143</v>
      </c>
      <c r="C106" s="5">
        <v>300</v>
      </c>
      <c r="D106" s="3" t="str">
        <f>VLOOKUP(C106,[1]Dossardage!$B$4:$G$203,2,FALSE)</f>
        <v>SAIDI</v>
      </c>
      <c r="E106" s="3" t="str">
        <f>VLOOKUP(C106,[1]Dossardage!$B$4:$G$203,3,FALSE)</f>
        <v>Nathan</v>
      </c>
      <c r="F106" s="4" t="str">
        <f>VLOOKUP(C106,[1]Dossardage!$B$4:$G$203,4,FALSE)</f>
        <v>BG</v>
      </c>
      <c r="G106" s="3" t="str">
        <f>VLOOKUP(C106,[1]Dossardage!$B$4:$G$203,5,FALSE)</f>
        <v>Collège le Lac</v>
      </c>
      <c r="H106" s="20">
        <v>11.9</v>
      </c>
      <c r="I106" s="10">
        <f>IFERROR(VLOOKUP(H106,$K$7:$L$56,2,TRUE),"0")</f>
        <v>1</v>
      </c>
    </row>
    <row r="107" spans="2:9" x14ac:dyDescent="0.25">
      <c r="B107" s="12">
        <f>IFERROR(RANK(H107,$H$7:$H$206,0),"")</f>
        <v>93</v>
      </c>
      <c r="C107" s="5">
        <v>301</v>
      </c>
      <c r="D107" s="3" t="str">
        <f>VLOOKUP(C107,[1]Dossardage!$B$4:$G$203,2,FALSE)</f>
        <v>BENYAHIA</v>
      </c>
      <c r="E107" s="3" t="str">
        <f>VLOOKUP(C107,[1]Dossardage!$B$4:$G$203,3,FALSE)</f>
        <v>FAHIM</v>
      </c>
      <c r="F107" s="4" t="str">
        <f>VLOOKUP(C107,[1]Dossardage!$B$4:$G$203,4,FALSE)</f>
        <v>BG</v>
      </c>
      <c r="G107" s="3" t="str">
        <f>VLOOKUP(C107,[1]Dossardage!$B$4:$G$203,5,FALSE)</f>
        <v>Collège Léo Lagrange</v>
      </c>
      <c r="H107" s="20">
        <v>21.4</v>
      </c>
      <c r="I107" s="10">
        <f>IFERROR(VLOOKUP(H107,$K$7:$L$56,2,TRUE),"0")</f>
        <v>5</v>
      </c>
    </row>
    <row r="108" spans="2:9" x14ac:dyDescent="0.25">
      <c r="B108" s="12">
        <f>IFERROR(RANK(H108,$H$7:$H$206,0),"")</f>
        <v>57</v>
      </c>
      <c r="C108" s="5">
        <v>302</v>
      </c>
      <c r="D108" s="3" t="str">
        <f>VLOOKUP(C108,[1]Dossardage!$B$4:$G$203,2,FALSE)</f>
        <v>BIANA</v>
      </c>
      <c r="E108" s="3" t="str">
        <f>VLOOKUP(C108,[1]Dossardage!$B$4:$G$203,3,FALSE)</f>
        <v>Westo</v>
      </c>
      <c r="F108" s="4" t="str">
        <f>VLOOKUP(C108,[1]Dossardage!$B$4:$G$203,4,FALSE)</f>
        <v>BG</v>
      </c>
      <c r="G108" s="3" t="str">
        <f>VLOOKUP(C108,[1]Dossardage!$B$4:$G$203,5,FALSE)</f>
        <v>Collège Léo Lagrange</v>
      </c>
      <c r="H108" s="20">
        <v>25.25</v>
      </c>
      <c r="I108" s="10">
        <f>IFERROR(VLOOKUP(H108,$K$7:$L$56,2,TRUE),"0")</f>
        <v>12</v>
      </c>
    </row>
    <row r="109" spans="2:9" x14ac:dyDescent="0.25">
      <c r="B109" s="12">
        <f>IFERROR(RANK(H109,$H$7:$H$206,0),"")</f>
        <v>43</v>
      </c>
      <c r="C109" s="5">
        <v>303</v>
      </c>
      <c r="D109" s="3" t="str">
        <f>VLOOKUP(C109,[1]Dossardage!$B$4:$G$203,2,FALSE)</f>
        <v>JOHAN</v>
      </c>
      <c r="E109" s="3" t="str">
        <f>VLOOKUP(C109,[1]Dossardage!$B$4:$G$203,3,FALSE)</f>
        <v>Georges</v>
      </c>
      <c r="F109" s="4" t="str">
        <f>VLOOKUP(C109,[1]Dossardage!$B$4:$G$203,4,FALSE)</f>
        <v>BG</v>
      </c>
      <c r="G109" s="3" t="str">
        <f>VLOOKUP(C109,[1]Dossardage!$B$4:$G$203,5,FALSE)</f>
        <v>Collège Léo Lagrange</v>
      </c>
      <c r="H109" s="20">
        <v>27.7</v>
      </c>
      <c r="I109" s="10">
        <f>IFERROR(VLOOKUP(H109,$K$7:$L$56,2,TRUE),"0")</f>
        <v>14</v>
      </c>
    </row>
    <row r="110" spans="2:9" x14ac:dyDescent="0.25">
      <c r="B110" s="12">
        <f>IFERROR(RANK(H110,$H$7:$H$206,0),"")</f>
        <v>128</v>
      </c>
      <c r="C110" s="5">
        <v>304</v>
      </c>
      <c r="D110" s="3" t="str">
        <f>VLOOKUP(C110,[1]Dossardage!$B$4:$G$203,2,FALSE)</f>
        <v>ZEGHDANE</v>
      </c>
      <c r="E110" s="3" t="str">
        <f>VLOOKUP(C110,[1]Dossardage!$B$4:$G$203,3,FALSE)</f>
        <v>Ilyan</v>
      </c>
      <c r="F110" s="4" t="str">
        <f>VLOOKUP(C110,[1]Dossardage!$B$4:$G$203,4,FALSE)</f>
        <v>BG</v>
      </c>
      <c r="G110" s="3" t="str">
        <f>VLOOKUP(C110,[1]Dossardage!$B$4:$G$203,5,FALSE)</f>
        <v>Collège Léo Lagrange</v>
      </c>
      <c r="H110" s="20">
        <v>17.23</v>
      </c>
      <c r="I110" s="10">
        <f>IFERROR(VLOOKUP(H110,$K$7:$L$56,2,TRUE),"0")</f>
        <v>1</v>
      </c>
    </row>
    <row r="111" spans="2:9" x14ac:dyDescent="0.25">
      <c r="B111" s="12">
        <f>IFERROR(RANK(H111,$H$7:$H$206,0),"")</f>
        <v>101</v>
      </c>
      <c r="C111" s="5">
        <v>305</v>
      </c>
      <c r="D111" s="3" t="str">
        <f>VLOOKUP(C111,[1]Dossardage!$B$4:$G$203,2,FALSE)</f>
        <v>SLIMANI</v>
      </c>
      <c r="E111" s="3" t="str">
        <f>VLOOKUP(C111,[1]Dossardage!$B$4:$G$203,3,FALSE)</f>
        <v>Aylan</v>
      </c>
      <c r="F111" s="4" t="str">
        <f>VLOOKUP(C111,[1]Dossardage!$B$4:$G$203,4,FALSE)</f>
        <v>BG</v>
      </c>
      <c r="G111" s="3" t="str">
        <f>VLOOKUP(C111,[1]Dossardage!$B$4:$G$203,5,FALSE)</f>
        <v>Collège Léo Lagrange</v>
      </c>
      <c r="H111" s="20">
        <v>20.65</v>
      </c>
      <c r="I111" s="10">
        <f>IFERROR(VLOOKUP(H111,$K$7:$L$56,2,TRUE),"0")</f>
        <v>4</v>
      </c>
    </row>
    <row r="112" spans="2:9" x14ac:dyDescent="0.25">
      <c r="B112" s="12">
        <f>IFERROR(RANK(H112,$H$7:$H$206,0),"")</f>
        <v>142</v>
      </c>
      <c r="C112" s="5">
        <v>306</v>
      </c>
      <c r="D112" s="3" t="str">
        <f>VLOOKUP(C112,[1]Dossardage!$B$4:$G$203,2,FALSE)</f>
        <v>KHADHRANI</v>
      </c>
      <c r="E112" s="3" t="str">
        <f>VLOOKUP(C112,[1]Dossardage!$B$4:$G$203,3,FALSE)</f>
        <v>JIBRIL</v>
      </c>
      <c r="F112" s="4" t="str">
        <f>VLOOKUP(C112,[1]Dossardage!$B$4:$G$203,4,FALSE)</f>
        <v>BG</v>
      </c>
      <c r="G112" s="3" t="str">
        <f>VLOOKUP(C112,[1]Dossardage!$B$4:$G$203,5,FALSE)</f>
        <v>Collège Léo Lagrange</v>
      </c>
      <c r="H112" s="20">
        <v>12.2</v>
      </c>
      <c r="I112" s="10">
        <f>IFERROR(VLOOKUP(H112,$K$7:$L$56,2,TRUE),"0")</f>
        <v>1</v>
      </c>
    </row>
    <row r="113" spans="2:9" x14ac:dyDescent="0.25">
      <c r="B113" s="12">
        <f>IFERROR(RANK(H113,$H$7:$H$206,0),"")</f>
        <v>45</v>
      </c>
      <c r="C113" s="5">
        <v>307</v>
      </c>
      <c r="D113" s="3" t="str">
        <f>VLOOKUP(C113,[1]Dossardage!$B$4:$G$203,2,FALSE)</f>
        <v>EL KALOUI</v>
      </c>
      <c r="E113" s="3" t="str">
        <f>VLOOKUP(C113,[1]Dossardage!$B$4:$G$203,3,FALSE)</f>
        <v>MOHAMED</v>
      </c>
      <c r="F113" s="4" t="str">
        <f>VLOOKUP(C113,[1]Dossardage!$B$4:$G$203,4,FALSE)</f>
        <v>BG</v>
      </c>
      <c r="G113" s="3" t="str">
        <f>VLOOKUP(C113,[1]Dossardage!$B$4:$G$203,5,FALSE)</f>
        <v>Collège Léo Lagrange</v>
      </c>
      <c r="H113" s="20">
        <v>27.2</v>
      </c>
      <c r="I113" s="10">
        <f>IFERROR(VLOOKUP(H113,$K$7:$L$56,2,TRUE),"0")</f>
        <v>14</v>
      </c>
    </row>
    <row r="114" spans="2:9" x14ac:dyDescent="0.25">
      <c r="B114" s="12">
        <f>IFERROR(RANK(H114,$H$7:$H$206,0),"")</f>
        <v>86</v>
      </c>
      <c r="C114" s="5">
        <v>308</v>
      </c>
      <c r="D114" s="3" t="str">
        <f>VLOOKUP(C114,[1]Dossardage!$B$4:$G$203,2,FALSE)</f>
        <v>MARCOUX</v>
      </c>
      <c r="E114" s="3" t="str">
        <f>VLOOKUP(C114,[1]Dossardage!$B$4:$G$203,3,FALSE)</f>
        <v>Medine</v>
      </c>
      <c r="F114" s="4" t="str">
        <f>VLOOKUP(C114,[1]Dossardage!$B$4:$G$203,4,FALSE)</f>
        <v>BG</v>
      </c>
      <c r="G114" s="3" t="str">
        <f>VLOOKUP(C114,[1]Dossardage!$B$4:$G$203,5,FALSE)</f>
        <v>Collège Léo Lagrange</v>
      </c>
      <c r="H114" s="20">
        <v>21.85</v>
      </c>
      <c r="I114" s="10">
        <f>IFERROR(VLOOKUP(H114,$K$7:$L$56,2,TRUE),"0")</f>
        <v>6</v>
      </c>
    </row>
    <row r="115" spans="2:9" x14ac:dyDescent="0.25">
      <c r="B115" s="12">
        <f>IFERROR(RANK(H115,$H$7:$H$206,0),"")</f>
        <v>71</v>
      </c>
      <c r="C115" s="5">
        <v>309</v>
      </c>
      <c r="D115" s="3" t="str">
        <f>VLOOKUP(C115,[1]Dossardage!$B$4:$G$203,2,FALSE)</f>
        <v>ARROUF</v>
      </c>
      <c r="E115" s="3" t="str">
        <f>VLOOKUP(C115,[1]Dossardage!$B$4:$G$203,3,FALSE)</f>
        <v>Kais</v>
      </c>
      <c r="F115" s="4" t="str">
        <f>VLOOKUP(C115,[1]Dossardage!$B$4:$G$203,4,FALSE)</f>
        <v>BG</v>
      </c>
      <c r="G115" s="3" t="str">
        <f>VLOOKUP(C115,[1]Dossardage!$B$4:$G$203,5,FALSE)</f>
        <v>Collège les Aurains</v>
      </c>
      <c r="H115" s="20">
        <v>23.55</v>
      </c>
      <c r="I115" s="10">
        <f>IFERROR(VLOOKUP(H115,$K$7:$L$56,2,TRUE),"0")</f>
        <v>10</v>
      </c>
    </row>
    <row r="116" spans="2:9" x14ac:dyDescent="0.25">
      <c r="B116" s="12" t="str">
        <f>IFERROR(RANK(H116,$H$7:$H$206,0),"")</f>
        <v/>
      </c>
      <c r="C116" s="5">
        <v>310</v>
      </c>
      <c r="D116" s="3">
        <f>VLOOKUP(C116,[1]Dossardage!$B$4:$G$203,2,FALSE)</f>
        <v>0</v>
      </c>
      <c r="E116" s="3">
        <f>VLOOKUP(C116,[1]Dossardage!$B$4:$G$203,3,FALSE)</f>
        <v>0</v>
      </c>
      <c r="F116" s="4">
        <f>VLOOKUP(C116,[1]Dossardage!$B$4:$G$203,4,FALSE)</f>
        <v>0</v>
      </c>
      <c r="G116" s="3">
        <f>VLOOKUP(C116,[1]Dossardage!$B$4:$G$203,5,FALSE)</f>
        <v>0</v>
      </c>
      <c r="H116" s="20"/>
      <c r="I116" s="10" t="str">
        <f>IFERROR(VLOOKUP(H116,$K$7:$L$56,2,TRUE),"0")</f>
        <v>0</v>
      </c>
    </row>
    <row r="117" spans="2:9" x14ac:dyDescent="0.25">
      <c r="B117" s="12">
        <f>IFERROR(RANK(H117,$H$7:$H$206,0),"")</f>
        <v>145</v>
      </c>
      <c r="C117" s="5">
        <v>311</v>
      </c>
      <c r="D117" s="3" t="str">
        <f>VLOOKUP(C117,[1]Dossardage!$B$4:$G$203,2,FALSE)</f>
        <v>SACREZ</v>
      </c>
      <c r="E117" s="3" t="str">
        <f>VLOOKUP(C117,[1]Dossardage!$B$4:$G$203,3,FALSE)</f>
        <v>Sheridan</v>
      </c>
      <c r="F117" s="4" t="str">
        <f>VLOOKUP(C117,[1]Dossardage!$B$4:$G$203,4,FALSE)</f>
        <v>BG</v>
      </c>
      <c r="G117" s="3" t="str">
        <f>VLOOKUP(C117,[1]Dossardage!$B$4:$G$203,5,FALSE)</f>
        <v>Collège les Aurains</v>
      </c>
      <c r="H117" s="20">
        <v>11</v>
      </c>
      <c r="I117" s="10">
        <f>IFERROR(VLOOKUP(H117,$K$7:$L$56,2,TRUE),"0")</f>
        <v>1</v>
      </c>
    </row>
    <row r="118" spans="2:9" x14ac:dyDescent="0.25">
      <c r="B118" s="12">
        <f>IFERROR(RANK(H118,$H$7:$H$206,0),"")</f>
        <v>26</v>
      </c>
      <c r="C118" s="5">
        <v>312</v>
      </c>
      <c r="D118" s="3" t="str">
        <f>VLOOKUP(C118,[1]Dossardage!$B$4:$G$203,2,FALSE)</f>
        <v>IBERT</v>
      </c>
      <c r="E118" s="3" t="str">
        <f>VLOOKUP(C118,[1]Dossardage!$B$4:$G$203,3,FALSE)</f>
        <v>JORIS</v>
      </c>
      <c r="F118" s="4" t="str">
        <f>VLOOKUP(C118,[1]Dossardage!$B$4:$G$203,4,FALSE)</f>
        <v>BG</v>
      </c>
      <c r="G118" s="3" t="str">
        <f>VLOOKUP(C118,[1]Dossardage!$B$4:$G$203,5,FALSE)</f>
        <v>Collège les Deux Vallées</v>
      </c>
      <c r="H118" s="20">
        <v>30.05</v>
      </c>
      <c r="I118" s="10">
        <f>IFERROR(VLOOKUP(H118,$K$7:$L$56,2,TRUE),"0")</f>
        <v>17</v>
      </c>
    </row>
    <row r="119" spans="2:9" x14ac:dyDescent="0.25">
      <c r="B119" s="12">
        <f>IFERROR(RANK(H119,$H$7:$H$206,0),"")</f>
        <v>30</v>
      </c>
      <c r="C119" s="5">
        <v>313</v>
      </c>
      <c r="D119" s="3" t="str">
        <f>VLOOKUP(C119,[1]Dossardage!$B$4:$G$203,2,FALSE)</f>
        <v>CREPIN</v>
      </c>
      <c r="E119" s="3" t="str">
        <f>VLOOKUP(C119,[1]Dossardage!$B$4:$G$203,3,FALSE)</f>
        <v>DYLAN</v>
      </c>
      <c r="F119" s="4" t="str">
        <f>VLOOKUP(C119,[1]Dossardage!$B$4:$G$203,4,FALSE)</f>
        <v>BG</v>
      </c>
      <c r="G119" s="3" t="str">
        <f>VLOOKUP(C119,[1]Dossardage!$B$4:$G$203,5,FALSE)</f>
        <v>Collège les Deux Vallées</v>
      </c>
      <c r="H119" s="20">
        <v>29.6</v>
      </c>
      <c r="I119" s="10">
        <f>IFERROR(VLOOKUP(H119,$K$7:$L$56,2,TRUE),"0")</f>
        <v>16</v>
      </c>
    </row>
    <row r="120" spans="2:9" x14ac:dyDescent="0.25">
      <c r="B120" s="12">
        <f>IFERROR(RANK(H120,$H$7:$H$206,0),"")</f>
        <v>1</v>
      </c>
      <c r="C120" s="5">
        <v>314</v>
      </c>
      <c r="D120" s="3" t="str">
        <f>VLOOKUP(C120,[1]Dossardage!$B$4:$G$203,2,FALSE)</f>
        <v>BOUILLEAUX</v>
      </c>
      <c r="E120" s="3" t="str">
        <f>VLOOKUP(C120,[1]Dossardage!$B$4:$G$203,3,FALSE)</f>
        <v>Kenny</v>
      </c>
      <c r="F120" s="4" t="str">
        <f>VLOOKUP(C120,[1]Dossardage!$B$4:$G$203,4,FALSE)</f>
        <v>BG</v>
      </c>
      <c r="G120" s="3" t="str">
        <f>VLOOKUP(C120,[1]Dossardage!$B$4:$G$203,5,FALSE)</f>
        <v>Collège les Deux Vallées</v>
      </c>
      <c r="H120" s="20">
        <v>42.05</v>
      </c>
      <c r="I120" s="10">
        <f>IFERROR(VLOOKUP(H120,$K$7:$L$56,2,TRUE),"0")</f>
        <v>23</v>
      </c>
    </row>
    <row r="121" spans="2:9" x14ac:dyDescent="0.25">
      <c r="B121" s="12">
        <f>IFERROR(RANK(H121,$H$7:$H$206,0),"")</f>
        <v>83</v>
      </c>
      <c r="C121" s="5">
        <v>315</v>
      </c>
      <c r="D121" s="3" t="str">
        <f>VLOOKUP(C121,[1]Dossardage!$B$4:$G$203,2,FALSE)</f>
        <v>GOLINVAL</v>
      </c>
      <c r="E121" s="3" t="str">
        <f>VLOOKUP(C121,[1]Dossardage!$B$4:$G$203,3,FALSE)</f>
        <v>Léo</v>
      </c>
      <c r="F121" s="4" t="str">
        <f>VLOOKUP(C121,[1]Dossardage!$B$4:$G$203,4,FALSE)</f>
        <v>BG</v>
      </c>
      <c r="G121" s="3" t="str">
        <f>VLOOKUP(C121,[1]Dossardage!$B$4:$G$203,5,FALSE)</f>
        <v>Collège les Deux Vallées</v>
      </c>
      <c r="H121" s="20">
        <v>22.05</v>
      </c>
      <c r="I121" s="10">
        <f>IFERROR(VLOOKUP(H121,$K$7:$L$56,2,TRUE),"0")</f>
        <v>7</v>
      </c>
    </row>
    <row r="122" spans="2:9" x14ac:dyDescent="0.25">
      <c r="B122" s="12">
        <f>IFERROR(RANK(H122,$H$7:$H$206,0),"")</f>
        <v>64</v>
      </c>
      <c r="C122" s="5">
        <v>316</v>
      </c>
      <c r="D122" s="3" t="str">
        <f>VLOOKUP(C122,[1]Dossardage!$B$4:$G$203,2,FALSE)</f>
        <v>BEAUPERE</v>
      </c>
      <c r="E122" s="3" t="str">
        <f>VLOOKUP(C122,[1]Dossardage!$B$4:$G$203,3,FALSE)</f>
        <v>ENZO</v>
      </c>
      <c r="F122" s="4" t="str">
        <f>VLOOKUP(C122,[1]Dossardage!$B$4:$G$203,4,FALSE)</f>
        <v>BG</v>
      </c>
      <c r="G122" s="3" t="str">
        <f>VLOOKUP(C122,[1]Dossardage!$B$4:$G$203,5,FALSE)</f>
        <v>Collège les Deux Vallées</v>
      </c>
      <c r="H122" s="20">
        <v>24.65</v>
      </c>
      <c r="I122" s="10">
        <f>IFERROR(VLOOKUP(H122,$K$7:$L$56,2,TRUE),"0")</f>
        <v>11</v>
      </c>
    </row>
    <row r="123" spans="2:9" x14ac:dyDescent="0.25">
      <c r="B123" s="12">
        <f>IFERROR(RANK(H123,$H$7:$H$206,0),"")</f>
        <v>136</v>
      </c>
      <c r="C123" s="5">
        <v>317</v>
      </c>
      <c r="D123" s="3" t="str">
        <f>VLOOKUP(C123,[1]Dossardage!$B$4:$G$203,2,FALSE)</f>
        <v>MARIAU</v>
      </c>
      <c r="E123" s="3" t="str">
        <f>VLOOKUP(C123,[1]Dossardage!$B$4:$G$203,3,FALSE)</f>
        <v>Léo</v>
      </c>
      <c r="F123" s="4" t="str">
        <f>VLOOKUP(C123,[1]Dossardage!$B$4:$G$203,4,FALSE)</f>
        <v>BG</v>
      </c>
      <c r="G123" s="3" t="str">
        <f>VLOOKUP(C123,[1]Dossardage!$B$4:$G$203,5,FALSE)</f>
        <v>Collège Mabillon</v>
      </c>
      <c r="H123" s="20">
        <v>15.5</v>
      </c>
      <c r="I123" s="10">
        <f>IFERROR(VLOOKUP(H123,$K$7:$L$56,2,TRUE),"0")</f>
        <v>1</v>
      </c>
    </row>
    <row r="124" spans="2:9" x14ac:dyDescent="0.25">
      <c r="B124" s="12">
        <f>IFERROR(RANK(H124,$H$7:$H$206,0),"")</f>
        <v>56</v>
      </c>
      <c r="C124" s="5">
        <v>318</v>
      </c>
      <c r="D124" s="3" t="str">
        <f>VLOOKUP(C124,[1]Dossardage!$B$4:$G$203,2,FALSE)</f>
        <v>DEMISSY</v>
      </c>
      <c r="E124" s="3" t="str">
        <f>VLOOKUP(C124,[1]Dossardage!$B$4:$G$203,3,FALSE)</f>
        <v>Jules</v>
      </c>
      <c r="F124" s="4" t="str">
        <f>VLOOKUP(C124,[1]Dossardage!$B$4:$G$203,4,FALSE)</f>
        <v>BG</v>
      </c>
      <c r="G124" s="3" t="str">
        <f>VLOOKUP(C124,[1]Dossardage!$B$4:$G$203,5,FALSE)</f>
        <v>Collège Marie-Hélène Cardot</v>
      </c>
      <c r="H124" s="20">
        <v>25.4</v>
      </c>
      <c r="I124" s="10">
        <f>IFERROR(VLOOKUP(H124,$K$7:$L$56,2,TRUE),"0")</f>
        <v>12</v>
      </c>
    </row>
    <row r="125" spans="2:9" x14ac:dyDescent="0.25">
      <c r="B125" s="12">
        <f>IFERROR(RANK(H125,$H$7:$H$206,0),"")</f>
        <v>66</v>
      </c>
      <c r="C125" s="5">
        <v>319</v>
      </c>
      <c r="D125" s="3" t="str">
        <f>VLOOKUP(C125,[1]Dossardage!$B$4:$G$203,2,FALSE)</f>
        <v>GUILLEMIN</v>
      </c>
      <c r="E125" s="3" t="str">
        <f>VLOOKUP(C125,[1]Dossardage!$B$4:$G$203,3,FALSE)</f>
        <v>Ange</v>
      </c>
      <c r="F125" s="4" t="str">
        <f>VLOOKUP(C125,[1]Dossardage!$B$4:$G$203,4,FALSE)</f>
        <v>BG</v>
      </c>
      <c r="G125" s="3" t="str">
        <f>VLOOKUP(C125,[1]Dossardage!$B$4:$G$203,5,FALSE)</f>
        <v>Collège Marie-Hélène Cardot</v>
      </c>
      <c r="H125" s="20">
        <v>24.35</v>
      </c>
      <c r="I125" s="10">
        <f>IFERROR(VLOOKUP(H125,$K$7:$L$56,2,TRUE),"0")</f>
        <v>11</v>
      </c>
    </row>
    <row r="126" spans="2:9" x14ac:dyDescent="0.25">
      <c r="B126" s="12">
        <f>IFERROR(RANK(H126,$H$7:$H$206,0),"")</f>
        <v>122</v>
      </c>
      <c r="C126" s="5">
        <v>320</v>
      </c>
      <c r="D126" s="3" t="str">
        <f>VLOOKUP(C126,[1]Dossardage!$B$4:$G$203,2,FALSE)</f>
        <v>MAQUART</v>
      </c>
      <c r="E126" s="3" t="str">
        <f>VLOOKUP(C126,[1]Dossardage!$B$4:$G$203,3,FALSE)</f>
        <v>Martial</v>
      </c>
      <c r="F126" s="4" t="str">
        <f>VLOOKUP(C126,[1]Dossardage!$B$4:$G$203,4,FALSE)</f>
        <v>BG</v>
      </c>
      <c r="G126" s="3" t="str">
        <f>VLOOKUP(C126,[1]Dossardage!$B$4:$G$203,5,FALSE)</f>
        <v>Collège Marie-Hélène Cardot</v>
      </c>
      <c r="H126" s="20">
        <v>18.100000000000001</v>
      </c>
      <c r="I126" s="10">
        <f>IFERROR(VLOOKUP(H126,$K$7:$L$56,2,TRUE),"0")</f>
        <v>1</v>
      </c>
    </row>
    <row r="127" spans="2:9" x14ac:dyDescent="0.25">
      <c r="B127" s="12">
        <f>IFERROR(RANK(H127,$H$7:$H$206,0),"")</f>
        <v>52</v>
      </c>
      <c r="C127" s="5">
        <v>321</v>
      </c>
      <c r="D127" s="3" t="str">
        <f>VLOOKUP(C127,[1]Dossardage!$B$4:$G$203,2,FALSE)</f>
        <v>MONTAILLER</v>
      </c>
      <c r="E127" s="3" t="str">
        <f>VLOOKUP(C127,[1]Dossardage!$B$4:$G$203,3,FALSE)</f>
        <v>Maël</v>
      </c>
      <c r="F127" s="4" t="str">
        <f>VLOOKUP(C127,[1]Dossardage!$B$4:$G$203,4,FALSE)</f>
        <v>BG</v>
      </c>
      <c r="G127" s="3" t="str">
        <f>VLOOKUP(C127,[1]Dossardage!$B$4:$G$203,5,FALSE)</f>
        <v>Collège Marie-Hélène Cardot</v>
      </c>
      <c r="H127" s="20">
        <v>25.9</v>
      </c>
      <c r="I127" s="10">
        <f>IFERROR(VLOOKUP(H127,$K$7:$L$56,2,TRUE),"0")</f>
        <v>12</v>
      </c>
    </row>
    <row r="128" spans="2:9" x14ac:dyDescent="0.25">
      <c r="B128" s="12">
        <f>IFERROR(RANK(H128,$H$7:$H$206,0),"")</f>
        <v>81</v>
      </c>
      <c r="C128" s="5">
        <v>322</v>
      </c>
      <c r="D128" s="3" t="str">
        <f>VLOOKUP(C128,[1]Dossardage!$B$4:$G$203,2,FALSE)</f>
        <v>MÉRIEUX</v>
      </c>
      <c r="E128" s="3" t="str">
        <f>VLOOKUP(C128,[1]Dossardage!$B$4:$G$203,3,FALSE)</f>
        <v>Mathys</v>
      </c>
      <c r="F128" s="4" t="str">
        <f>VLOOKUP(C128,[1]Dossardage!$B$4:$G$203,4,FALSE)</f>
        <v>BG</v>
      </c>
      <c r="G128" s="3" t="str">
        <f>VLOOKUP(C128,[1]Dossardage!$B$4:$G$203,5,FALSE)</f>
        <v>Collège multisite Asfeld-Chateau Porcien</v>
      </c>
      <c r="H128" s="20">
        <v>22.1</v>
      </c>
      <c r="I128" s="10">
        <f>IFERROR(VLOOKUP(H128,$K$7:$L$56,2,TRUE),"0")</f>
        <v>7</v>
      </c>
    </row>
    <row r="129" spans="2:9" x14ac:dyDescent="0.25">
      <c r="B129" s="12">
        <f>IFERROR(RANK(H129,$H$7:$H$206,0),"")</f>
        <v>66</v>
      </c>
      <c r="C129" s="5">
        <v>323</v>
      </c>
      <c r="D129" s="3" t="str">
        <f>VLOOKUP(C129,[1]Dossardage!$B$4:$G$203,2,FALSE)</f>
        <v>LIORÉ</v>
      </c>
      <c r="E129" s="3" t="str">
        <f>VLOOKUP(C129,[1]Dossardage!$B$4:$G$203,3,FALSE)</f>
        <v>Simon</v>
      </c>
      <c r="F129" s="4" t="str">
        <f>VLOOKUP(C129,[1]Dossardage!$B$4:$G$203,4,FALSE)</f>
        <v>BG</v>
      </c>
      <c r="G129" s="3" t="str">
        <f>VLOOKUP(C129,[1]Dossardage!$B$4:$G$203,5,FALSE)</f>
        <v>Collège multisite Asfeld-Chateau Porcien</v>
      </c>
      <c r="H129" s="20">
        <v>24.35</v>
      </c>
      <c r="I129" s="10">
        <f>IFERROR(VLOOKUP(H129,$K$7:$L$56,2,TRUE),"0")</f>
        <v>11</v>
      </c>
    </row>
    <row r="130" spans="2:9" x14ac:dyDescent="0.25">
      <c r="B130" s="12">
        <f>IFERROR(RANK(H130,$H$7:$H$206,0),"")</f>
        <v>59</v>
      </c>
      <c r="C130" s="5">
        <v>324</v>
      </c>
      <c r="D130" s="3" t="str">
        <f>VLOOKUP(C130,[1]Dossardage!$B$4:$G$203,2,FALSE)</f>
        <v>JOVY SMITH</v>
      </c>
      <c r="E130" s="3" t="str">
        <f>VLOOKUP(C130,[1]Dossardage!$B$4:$G$203,3,FALSE)</f>
        <v>Tyméo</v>
      </c>
      <c r="F130" s="4" t="str">
        <f>VLOOKUP(C130,[1]Dossardage!$B$4:$G$203,4,FALSE)</f>
        <v>BG</v>
      </c>
      <c r="G130" s="3" t="str">
        <f>VLOOKUP(C130,[1]Dossardage!$B$4:$G$203,5,FALSE)</f>
        <v>Collège multisite Asfeld-Chateau Porcien</v>
      </c>
      <c r="H130" s="20">
        <v>25.15</v>
      </c>
      <c r="I130" s="10">
        <f>IFERROR(VLOOKUP(H130,$K$7:$L$56,2,TRUE),"0")</f>
        <v>12</v>
      </c>
    </row>
    <row r="131" spans="2:9" x14ac:dyDescent="0.25">
      <c r="B131" s="12">
        <f>IFERROR(RANK(H131,$H$7:$H$206,0),"")</f>
        <v>117</v>
      </c>
      <c r="C131" s="5">
        <v>325</v>
      </c>
      <c r="D131" s="3" t="str">
        <f>VLOOKUP(C131,[1]Dossardage!$B$4:$G$203,2,FALSE)</f>
        <v>TRÉZEUX</v>
      </c>
      <c r="E131" s="3" t="str">
        <f>VLOOKUP(C131,[1]Dossardage!$B$4:$G$203,3,FALSE)</f>
        <v>Jules</v>
      </c>
      <c r="F131" s="4" t="str">
        <f>VLOOKUP(C131,[1]Dossardage!$B$4:$G$203,4,FALSE)</f>
        <v>BG</v>
      </c>
      <c r="G131" s="3" t="str">
        <f>VLOOKUP(C131,[1]Dossardage!$B$4:$G$203,5,FALSE)</f>
        <v>Collège multisite Asfeld-Chateau Porcien</v>
      </c>
      <c r="H131" s="20">
        <v>18.8</v>
      </c>
      <c r="I131" s="10">
        <f>IFERROR(VLOOKUP(H131,$K$7:$L$56,2,TRUE),"0")</f>
        <v>1</v>
      </c>
    </row>
    <row r="132" spans="2:9" x14ac:dyDescent="0.25">
      <c r="B132" s="12" t="str">
        <f>IFERROR(RANK(H132,$H$7:$H$206,0),"")</f>
        <v/>
      </c>
      <c r="C132" s="5">
        <v>326</v>
      </c>
      <c r="D132" s="3">
        <f>VLOOKUP(C132,[1]Dossardage!$B$4:$G$203,2,FALSE)</f>
        <v>0</v>
      </c>
      <c r="E132" s="3">
        <f>VLOOKUP(C132,[1]Dossardage!$B$4:$G$203,3,FALSE)</f>
        <v>0</v>
      </c>
      <c r="F132" s="4">
        <f>VLOOKUP(C132,[1]Dossardage!$B$4:$G$203,4,FALSE)</f>
        <v>0</v>
      </c>
      <c r="G132" s="3">
        <f>VLOOKUP(C132,[1]Dossardage!$B$4:$G$203,5,FALSE)</f>
        <v>0</v>
      </c>
      <c r="H132" s="20"/>
      <c r="I132" s="10" t="str">
        <f>IFERROR(VLOOKUP(H132,$K$7:$L$56,2,TRUE),"0")</f>
        <v>0</v>
      </c>
    </row>
    <row r="133" spans="2:9" x14ac:dyDescent="0.25">
      <c r="B133" s="12" t="str">
        <f>IFERROR(RANK(H133,$H$7:$H$206,0),"")</f>
        <v/>
      </c>
      <c r="C133" s="5">
        <v>327</v>
      </c>
      <c r="D133" s="3">
        <f>VLOOKUP(C133,[1]Dossardage!$B$4:$G$203,2,FALSE)</f>
        <v>0</v>
      </c>
      <c r="E133" s="3">
        <f>VLOOKUP(C133,[1]Dossardage!$B$4:$G$203,3,FALSE)</f>
        <v>0</v>
      </c>
      <c r="F133" s="4">
        <f>VLOOKUP(C133,[1]Dossardage!$B$4:$G$203,4,FALSE)</f>
        <v>0</v>
      </c>
      <c r="G133" s="3">
        <f>VLOOKUP(C133,[1]Dossardage!$B$4:$G$203,5,FALSE)</f>
        <v>0</v>
      </c>
      <c r="H133" s="20"/>
      <c r="I133" s="10" t="str">
        <f>IFERROR(VLOOKUP(H133,$K$7:$L$56,2,TRUE),"0")</f>
        <v>0</v>
      </c>
    </row>
    <row r="134" spans="2:9" x14ac:dyDescent="0.25">
      <c r="B134" s="12" t="str">
        <f>IFERROR(RANK(H134,$H$7:$H$206,0),"")</f>
        <v/>
      </c>
      <c r="C134" s="5">
        <v>328</v>
      </c>
      <c r="D134" s="3">
        <f>VLOOKUP(C134,[1]Dossardage!$B$4:$G$203,2,FALSE)</f>
        <v>0</v>
      </c>
      <c r="E134" s="3">
        <f>VLOOKUP(C134,[1]Dossardage!$B$4:$G$203,3,FALSE)</f>
        <v>0</v>
      </c>
      <c r="F134" s="4">
        <f>VLOOKUP(C134,[1]Dossardage!$B$4:$G$203,4,FALSE)</f>
        <v>0</v>
      </c>
      <c r="G134" s="3">
        <f>VLOOKUP(C134,[1]Dossardage!$B$4:$G$203,5,FALSE)</f>
        <v>0</v>
      </c>
      <c r="H134" s="20"/>
      <c r="I134" s="10" t="str">
        <f>IFERROR(VLOOKUP(H134,$K$7:$L$56,2,TRUE),"0")</f>
        <v>0</v>
      </c>
    </row>
    <row r="135" spans="2:9" x14ac:dyDescent="0.25">
      <c r="B135" s="12" t="str">
        <f>IFERROR(RANK(H135,$H$7:$H$206,0),"")</f>
        <v/>
      </c>
      <c r="C135" s="5">
        <v>329</v>
      </c>
      <c r="D135" s="3" t="str">
        <f>VLOOKUP(C135,[1]Dossardage!$B$4:$G$203,2,FALSE)</f>
        <v>BOUILLOT-LAROCK</v>
      </c>
      <c r="E135" s="3" t="str">
        <f>VLOOKUP(C135,[1]Dossardage!$B$4:$G$203,3,FALSE)</f>
        <v>Arthur</v>
      </c>
      <c r="F135" s="4" t="str">
        <f>VLOOKUP(C135,[1]Dossardage!$B$4:$G$203,4,FALSE)</f>
        <v>BG</v>
      </c>
      <c r="G135" s="3" t="str">
        <f>VLOOKUP(C135,[1]Dossardage!$B$4:$G$203,5,FALSE)</f>
        <v>Collège Notre Dame</v>
      </c>
      <c r="H135" s="20"/>
      <c r="I135" s="10" t="str">
        <f>IFERROR(VLOOKUP(H135,$K$7:$L$56,2,TRUE),"0")</f>
        <v>0</v>
      </c>
    </row>
    <row r="136" spans="2:9" x14ac:dyDescent="0.25">
      <c r="B136" s="12" t="str">
        <f>IFERROR(RANK(H136,$H$7:$H$206,0),"")</f>
        <v/>
      </c>
      <c r="C136" s="5">
        <v>330</v>
      </c>
      <c r="D136" s="3" t="str">
        <f>VLOOKUP(C136,[1]Dossardage!$B$4:$G$203,2,FALSE)</f>
        <v>ANDRY</v>
      </c>
      <c r="E136" s="3" t="str">
        <f>VLOOKUP(C136,[1]Dossardage!$B$4:$G$203,3,FALSE)</f>
        <v>Raphaël</v>
      </c>
      <c r="F136" s="4" t="str">
        <f>VLOOKUP(C136,[1]Dossardage!$B$4:$G$203,4,FALSE)</f>
        <v>BG</v>
      </c>
      <c r="G136" s="3" t="str">
        <f>VLOOKUP(C136,[1]Dossardage!$B$4:$G$203,5,FALSE)</f>
        <v>Collège Notre Dame</v>
      </c>
      <c r="H136" s="20"/>
      <c r="I136" s="10" t="str">
        <f>IFERROR(VLOOKUP(H136,$K$7:$L$56,2,TRUE),"0")</f>
        <v>0</v>
      </c>
    </row>
    <row r="137" spans="2:9" x14ac:dyDescent="0.25">
      <c r="B137" s="12" t="str">
        <f>IFERROR(RANK(H137,$H$7:$H$206,0),"")</f>
        <v/>
      </c>
      <c r="C137" s="5">
        <v>331</v>
      </c>
      <c r="D137" s="3" t="str">
        <f>VLOOKUP(C137,[1]Dossardage!$B$4:$G$203,2,FALSE)</f>
        <v>SALOMON</v>
      </c>
      <c r="E137" s="3" t="str">
        <f>VLOOKUP(C137,[1]Dossardage!$B$4:$G$203,3,FALSE)</f>
        <v>Maël</v>
      </c>
      <c r="F137" s="4" t="str">
        <f>VLOOKUP(C137,[1]Dossardage!$B$4:$G$203,4,FALSE)</f>
        <v>BG</v>
      </c>
      <c r="G137" s="3" t="str">
        <f>VLOOKUP(C137,[1]Dossardage!$B$4:$G$203,5,FALSE)</f>
        <v>Collège Notre Dame</v>
      </c>
      <c r="H137" s="20"/>
      <c r="I137" s="10" t="str">
        <f>IFERROR(VLOOKUP(H137,$K$7:$L$56,2,TRUE),"0")</f>
        <v>0</v>
      </c>
    </row>
    <row r="138" spans="2:9" x14ac:dyDescent="0.25">
      <c r="B138" s="12" t="str">
        <f>IFERROR(RANK(H138,$H$7:$H$206,0),"")</f>
        <v/>
      </c>
      <c r="C138" s="5">
        <v>332</v>
      </c>
      <c r="D138" s="3" t="str">
        <f>VLOOKUP(C138,[1]Dossardage!$B$4:$G$203,2,FALSE)</f>
        <v>PIERRET HUREAUX</v>
      </c>
      <c r="E138" s="3" t="str">
        <f>VLOOKUP(C138,[1]Dossardage!$B$4:$G$203,3,FALSE)</f>
        <v>César</v>
      </c>
      <c r="F138" s="4" t="str">
        <f>VLOOKUP(C138,[1]Dossardage!$B$4:$G$203,4,FALSE)</f>
        <v>BG</v>
      </c>
      <c r="G138" s="3" t="str">
        <f>VLOOKUP(C138,[1]Dossardage!$B$4:$G$203,5,FALSE)</f>
        <v>Collège Notre Dame</v>
      </c>
      <c r="H138" s="20"/>
      <c r="I138" s="10" t="str">
        <f>IFERROR(VLOOKUP(H138,$K$7:$L$56,2,TRUE),"0")</f>
        <v>0</v>
      </c>
    </row>
    <row r="139" spans="2:9" x14ac:dyDescent="0.25">
      <c r="B139" s="12" t="str">
        <f>IFERROR(RANK(H139,$H$7:$H$206,0),"")</f>
        <v/>
      </c>
      <c r="C139" s="5">
        <v>333</v>
      </c>
      <c r="D139" s="3" t="str">
        <f>VLOOKUP(C139,[1]Dossardage!$B$4:$G$203,2,FALSE)</f>
        <v>DIELS</v>
      </c>
      <c r="E139" s="3" t="str">
        <f>VLOOKUP(C139,[1]Dossardage!$B$4:$G$203,3,FALSE)</f>
        <v>Zadig</v>
      </c>
      <c r="F139" s="4" t="str">
        <f>VLOOKUP(C139,[1]Dossardage!$B$4:$G$203,4,FALSE)</f>
        <v>BG</v>
      </c>
      <c r="G139" s="3" t="str">
        <f>VLOOKUP(C139,[1]Dossardage!$B$4:$G$203,5,FALSE)</f>
        <v>Collège Notre Dame</v>
      </c>
      <c r="H139" s="20"/>
      <c r="I139" s="10" t="str">
        <f>IFERROR(VLOOKUP(H139,$K$7:$L$56,2,TRUE),"0")</f>
        <v>0</v>
      </c>
    </row>
    <row r="140" spans="2:9" x14ac:dyDescent="0.25">
      <c r="B140" s="12" t="str">
        <f>IFERROR(RANK(H140,$H$7:$H$206,0),"")</f>
        <v/>
      </c>
      <c r="C140" s="5">
        <v>334</v>
      </c>
      <c r="D140" s="3" t="str">
        <f>VLOOKUP(C140,[1]Dossardage!$B$4:$G$203,2,FALSE)</f>
        <v>PALERMO</v>
      </c>
      <c r="E140" s="3" t="str">
        <f>VLOOKUP(C140,[1]Dossardage!$B$4:$G$203,3,FALSE)</f>
        <v>Nino</v>
      </c>
      <c r="F140" s="4" t="str">
        <f>VLOOKUP(C140,[1]Dossardage!$B$4:$G$203,4,FALSE)</f>
        <v>BG</v>
      </c>
      <c r="G140" s="3" t="str">
        <f>VLOOKUP(C140,[1]Dossardage!$B$4:$G$203,5,FALSE)</f>
        <v>Collège Notre Dame</v>
      </c>
      <c r="H140" s="20"/>
      <c r="I140" s="10" t="str">
        <f>IFERROR(VLOOKUP(H140,$K$7:$L$56,2,TRUE),"0")</f>
        <v>0</v>
      </c>
    </row>
    <row r="141" spans="2:9" x14ac:dyDescent="0.25">
      <c r="B141" s="12" t="str">
        <f>IFERROR(RANK(H141,$H$7:$H$206,0),"")</f>
        <v/>
      </c>
      <c r="C141" s="5">
        <v>335</v>
      </c>
      <c r="D141" s="3">
        <f>VLOOKUP(C141,[1]Dossardage!$B$4:$G$203,2,FALSE)</f>
        <v>0</v>
      </c>
      <c r="E141" s="3">
        <f>VLOOKUP(C141,[1]Dossardage!$B$4:$G$203,3,FALSE)</f>
        <v>0</v>
      </c>
      <c r="F141" s="4">
        <f>VLOOKUP(C141,[1]Dossardage!$B$4:$G$203,4,FALSE)</f>
        <v>0</v>
      </c>
      <c r="G141" s="3">
        <f>VLOOKUP(C141,[1]Dossardage!$B$4:$G$203,5,FALSE)</f>
        <v>0</v>
      </c>
      <c r="H141" s="20"/>
      <c r="I141" s="10" t="str">
        <f>IFERROR(VLOOKUP(H141,$K$7:$L$56,2,TRUE),"0")</f>
        <v>0</v>
      </c>
    </row>
    <row r="142" spans="2:9" x14ac:dyDescent="0.25">
      <c r="B142" s="12">
        <f>IFERROR(RANK(H142,$H$7:$H$206,0),"")</f>
        <v>150</v>
      </c>
      <c r="C142" s="5">
        <v>336</v>
      </c>
      <c r="D142" s="3" t="str">
        <f>VLOOKUP(C142,[1]Dossardage!$B$4:$G$203,2,FALSE)</f>
        <v>CHABOTIER</v>
      </c>
      <c r="E142" s="3" t="str">
        <f>VLOOKUP(C142,[1]Dossardage!$B$4:$G$203,3,FALSE)</f>
        <v>Noé</v>
      </c>
      <c r="F142" s="4" t="str">
        <f>VLOOKUP(C142,[1]Dossardage!$B$4:$G$203,4,FALSE)</f>
        <v>BG</v>
      </c>
      <c r="G142" s="3" t="str">
        <f>VLOOKUP(C142,[1]Dossardage!$B$4:$G$203,5,FALSE)</f>
        <v>Collège Rouget-de-Lisle</v>
      </c>
      <c r="H142" s="20">
        <v>9.4</v>
      </c>
      <c r="I142" s="10">
        <f>IFERROR(VLOOKUP(H142,$K$7:$L$56,2,TRUE),"0")</f>
        <v>1</v>
      </c>
    </row>
    <row r="143" spans="2:9" x14ac:dyDescent="0.25">
      <c r="B143" s="12">
        <f>IFERROR(RANK(H143,$H$7:$H$206,0),"")</f>
        <v>113</v>
      </c>
      <c r="C143" s="5">
        <v>337</v>
      </c>
      <c r="D143" s="3" t="str">
        <f>VLOOKUP(C143,[1]Dossardage!$B$4:$G$203,2,FALSE)</f>
        <v>VAUCHAMPS</v>
      </c>
      <c r="E143" s="3" t="str">
        <f>VLOOKUP(C143,[1]Dossardage!$B$4:$G$203,3,FALSE)</f>
        <v>Devon</v>
      </c>
      <c r="F143" s="4" t="str">
        <f>VLOOKUP(C143,[1]Dossardage!$B$4:$G$203,4,FALSE)</f>
        <v>BG</v>
      </c>
      <c r="G143" s="3" t="str">
        <f>VLOOKUP(C143,[1]Dossardage!$B$4:$G$203,5,FALSE)</f>
        <v>Collège Saint-Jean-Baptiste de La Salle</v>
      </c>
      <c r="H143" s="20">
        <v>19.05</v>
      </c>
      <c r="I143" s="10">
        <f>IFERROR(VLOOKUP(H143,$K$7:$L$56,2,TRUE),"0")</f>
        <v>2</v>
      </c>
    </row>
    <row r="144" spans="2:9" x14ac:dyDescent="0.25">
      <c r="B144" s="12">
        <f>IFERROR(RANK(H144,$H$7:$H$206,0),"")</f>
        <v>78</v>
      </c>
      <c r="C144" s="5">
        <v>338</v>
      </c>
      <c r="D144" s="3" t="str">
        <f>VLOOKUP(C144,[1]Dossardage!$B$4:$G$203,2,FALSE)</f>
        <v>MILLOT</v>
      </c>
      <c r="E144" s="3" t="str">
        <f>VLOOKUP(C144,[1]Dossardage!$B$4:$G$203,3,FALSE)</f>
        <v>Elliot</v>
      </c>
      <c r="F144" s="4" t="str">
        <f>VLOOKUP(C144,[1]Dossardage!$B$4:$G$203,4,FALSE)</f>
        <v>BG</v>
      </c>
      <c r="G144" s="3" t="str">
        <f>VLOOKUP(C144,[1]Dossardage!$B$4:$G$203,5,FALSE)</f>
        <v>Collège Saint-Jean-Baptiste de La Salle</v>
      </c>
      <c r="H144" s="20">
        <v>22.55</v>
      </c>
      <c r="I144" s="10">
        <f>IFERROR(VLOOKUP(H144,$K$7:$L$56,2,TRUE),"0")</f>
        <v>8</v>
      </c>
    </row>
    <row r="145" spans="2:9" x14ac:dyDescent="0.25">
      <c r="B145" s="12">
        <f>IFERROR(RANK(H145,$H$7:$H$206,0),"")</f>
        <v>75</v>
      </c>
      <c r="C145" s="5">
        <v>339</v>
      </c>
      <c r="D145" s="3" t="str">
        <f>VLOOKUP(C145,[1]Dossardage!$B$4:$G$203,2,FALSE)</f>
        <v>COQUELET</v>
      </c>
      <c r="E145" s="3" t="str">
        <f>VLOOKUP(C145,[1]Dossardage!$B$4:$G$203,3,FALSE)</f>
        <v>ARTHUR</v>
      </c>
      <c r="F145" s="4" t="str">
        <f>VLOOKUP(C145,[1]Dossardage!$B$4:$G$203,4,FALSE)</f>
        <v>BG</v>
      </c>
      <c r="G145" s="3" t="str">
        <f>VLOOKUP(C145,[1]Dossardage!$B$4:$G$203,5,FALSE)</f>
        <v>Collège Saint-Jean-Baptiste de La Salle</v>
      </c>
      <c r="H145" s="20">
        <v>22.8</v>
      </c>
      <c r="I145" s="10">
        <f>IFERROR(VLOOKUP(H145,$K$7:$L$56,2,TRUE),"0")</f>
        <v>8</v>
      </c>
    </row>
    <row r="146" spans="2:9" x14ac:dyDescent="0.25">
      <c r="B146" s="12" t="str">
        <f>IFERROR(RANK(H146,$H$7:$H$206,0),"")</f>
        <v/>
      </c>
      <c r="C146" s="5">
        <v>340</v>
      </c>
      <c r="D146" s="3">
        <f>VLOOKUP(C146,[1]Dossardage!$B$4:$G$203,2,FALSE)</f>
        <v>0</v>
      </c>
      <c r="E146" s="3">
        <f>VLOOKUP(C146,[1]Dossardage!$B$4:$G$203,3,FALSE)</f>
        <v>0</v>
      </c>
      <c r="F146" s="4">
        <f>VLOOKUP(C146,[1]Dossardage!$B$4:$G$203,4,FALSE)</f>
        <v>0</v>
      </c>
      <c r="G146" s="3">
        <f>VLOOKUP(C146,[1]Dossardage!$B$4:$G$203,5,FALSE)</f>
        <v>0</v>
      </c>
      <c r="H146" s="20"/>
      <c r="I146" s="10" t="str">
        <f>IFERROR(VLOOKUP(H146,$K$7:$L$56,2,TRUE),"0")</f>
        <v>0</v>
      </c>
    </row>
    <row r="147" spans="2:9" x14ac:dyDescent="0.25">
      <c r="B147" s="12" t="str">
        <f>IFERROR(RANK(H147,$H$7:$H$206,0),"")</f>
        <v/>
      </c>
      <c r="C147" s="5">
        <v>341</v>
      </c>
      <c r="D147" s="3">
        <f>VLOOKUP(C147,[1]Dossardage!$B$4:$G$203,2,FALSE)</f>
        <v>0</v>
      </c>
      <c r="E147" s="3">
        <f>VLOOKUP(C147,[1]Dossardage!$B$4:$G$203,3,FALSE)</f>
        <v>0</v>
      </c>
      <c r="F147" s="4">
        <f>VLOOKUP(C147,[1]Dossardage!$B$4:$G$203,4,FALSE)</f>
        <v>0</v>
      </c>
      <c r="G147" s="3">
        <f>VLOOKUP(C147,[1]Dossardage!$B$4:$G$203,5,FALSE)</f>
        <v>0</v>
      </c>
      <c r="H147" s="20"/>
      <c r="I147" s="10" t="str">
        <f>IFERROR(VLOOKUP(H147,$K$7:$L$56,2,TRUE),"0")</f>
        <v>0</v>
      </c>
    </row>
    <row r="148" spans="2:9" x14ac:dyDescent="0.25">
      <c r="B148" s="12">
        <f>IFERROR(RANK(H148,$H$7:$H$206,0),"")</f>
        <v>61</v>
      </c>
      <c r="C148" s="5">
        <v>342</v>
      </c>
      <c r="D148" s="3" t="str">
        <f>VLOOKUP(C148,[1]Dossardage!$B$4:$G$203,2,FALSE)</f>
        <v>ROUDAUT</v>
      </c>
      <c r="E148" s="3" t="str">
        <f>VLOOKUP(C148,[1]Dossardage!$B$4:$G$203,3,FALSE)</f>
        <v>Victor</v>
      </c>
      <c r="F148" s="4" t="str">
        <f>VLOOKUP(C148,[1]Dossardage!$B$4:$G$203,4,FALSE)</f>
        <v>BG</v>
      </c>
      <c r="G148" s="3" t="str">
        <f>VLOOKUP(C148,[1]Dossardage!$B$4:$G$203,5,FALSE)</f>
        <v>Collège Saint-Jean-Baptiste de La Salle</v>
      </c>
      <c r="H148" s="20">
        <v>25.05</v>
      </c>
      <c r="I148" s="10">
        <f>IFERROR(VLOOKUP(H148,$K$7:$L$56,2,TRUE),"0")</f>
        <v>12</v>
      </c>
    </row>
    <row r="149" spans="2:9" x14ac:dyDescent="0.25">
      <c r="B149" s="12" t="str">
        <f>IFERROR(RANK(H149,$H$7:$H$206,0),"")</f>
        <v/>
      </c>
      <c r="C149" s="5">
        <v>343</v>
      </c>
      <c r="D149" s="3" t="str">
        <f>VLOOKUP(C149,[1]Dossardage!$B$4:$G$203,2,FALSE)</f>
        <v>DANGIN</v>
      </c>
      <c r="E149" s="3" t="str">
        <f>VLOOKUP(C149,[1]Dossardage!$B$4:$G$203,3,FALSE)</f>
        <v>MATYS</v>
      </c>
      <c r="F149" s="4" t="str">
        <f>VLOOKUP(C149,[1]Dossardage!$B$4:$G$203,4,FALSE)</f>
        <v>BG</v>
      </c>
      <c r="G149" s="3" t="str">
        <f>VLOOKUP(C149,[1]Dossardage!$B$4:$G$203,5,FALSE)</f>
        <v>Collège Salengro</v>
      </c>
      <c r="H149" s="20"/>
      <c r="I149" s="10" t="str">
        <f>IFERROR(VLOOKUP(H149,$K$7:$L$56,2,TRUE),"0")</f>
        <v>0</v>
      </c>
    </row>
    <row r="150" spans="2:9" x14ac:dyDescent="0.25">
      <c r="B150" s="12">
        <f>IFERROR(RANK(H150,$H$7:$H$206,0),"")</f>
        <v>137</v>
      </c>
      <c r="C150" s="5">
        <v>344</v>
      </c>
      <c r="D150" s="3" t="str">
        <f>VLOOKUP(C150,[1]Dossardage!$B$4:$G$203,2,FALSE)</f>
        <v>MOUTANA</v>
      </c>
      <c r="E150" s="3" t="str">
        <f>VLOOKUP(C150,[1]Dossardage!$B$4:$G$203,3,FALSE)</f>
        <v>KEVIN</v>
      </c>
      <c r="F150" s="4" t="str">
        <f>VLOOKUP(C150,[1]Dossardage!$B$4:$G$203,4,FALSE)</f>
        <v>BG</v>
      </c>
      <c r="G150" s="3" t="str">
        <f>VLOOKUP(C150,[1]Dossardage!$B$4:$G$203,5,FALSE)</f>
        <v>Collège Salengro</v>
      </c>
      <c r="H150" s="20">
        <v>14.7</v>
      </c>
      <c r="I150" s="10">
        <f>IFERROR(VLOOKUP(H150,$K$7:$L$56,2,TRUE),"0")</f>
        <v>1</v>
      </c>
    </row>
    <row r="151" spans="2:9" x14ac:dyDescent="0.25">
      <c r="B151" s="12">
        <f>IFERROR(RANK(H151,$H$7:$H$206,0),"")</f>
        <v>51</v>
      </c>
      <c r="C151" s="5">
        <v>345</v>
      </c>
      <c r="D151" s="3" t="str">
        <f>VLOOKUP(C151,[1]Dossardage!$B$4:$G$203,2,FALSE)</f>
        <v>PIERARD</v>
      </c>
      <c r="E151" s="3" t="str">
        <f>VLOOKUP(C151,[1]Dossardage!$B$4:$G$203,3,FALSE)</f>
        <v>Ylan</v>
      </c>
      <c r="F151" s="4" t="str">
        <f>VLOOKUP(C151,[1]Dossardage!$B$4:$G$203,4,FALSE)</f>
        <v>BG</v>
      </c>
      <c r="G151" s="3" t="str">
        <f>VLOOKUP(C151,[1]Dossardage!$B$4:$G$203,5,FALSE)</f>
        <v>Collège Salengro</v>
      </c>
      <c r="H151" s="20">
        <v>26.15</v>
      </c>
      <c r="I151" s="10">
        <f>IFERROR(VLOOKUP(H151,$K$7:$L$56,2,TRUE),"0")</f>
        <v>13</v>
      </c>
    </row>
    <row r="152" spans="2:9" x14ac:dyDescent="0.25">
      <c r="B152" s="12">
        <f>IFERROR(RANK(H152,$H$7:$H$206,0),"")</f>
        <v>50</v>
      </c>
      <c r="C152" s="5">
        <v>346</v>
      </c>
      <c r="D152" s="3" t="str">
        <f>VLOOKUP(C152,[1]Dossardage!$B$4:$G$203,2,FALSE)</f>
        <v>DELACOURT</v>
      </c>
      <c r="E152" s="3" t="str">
        <f>VLOOKUP(C152,[1]Dossardage!$B$4:$G$203,3,FALSE)</f>
        <v>Mayron</v>
      </c>
      <c r="F152" s="4" t="str">
        <f>VLOOKUP(C152,[1]Dossardage!$B$4:$G$203,4,FALSE)</f>
        <v>MG</v>
      </c>
      <c r="G152" s="3" t="str">
        <f>VLOOKUP(C152,[1]Dossardage!$B$4:$G$203,5,FALSE)</f>
        <v>Collège Salengro</v>
      </c>
      <c r="H152" s="20">
        <v>26.45</v>
      </c>
      <c r="I152" s="10">
        <f>IFERROR(VLOOKUP(H152,$K$7:$L$56,2,TRUE),"0")</f>
        <v>13</v>
      </c>
    </row>
    <row r="153" spans="2:9" x14ac:dyDescent="0.25">
      <c r="B153" s="12" t="str">
        <f>IFERROR(RANK(H153,$H$7:$H$206,0),"")</f>
        <v/>
      </c>
      <c r="C153" s="5">
        <v>347</v>
      </c>
      <c r="D153" s="3">
        <f>VLOOKUP(C153,[1]Dossardage!$B$4:$G$203,2,FALSE)</f>
        <v>0</v>
      </c>
      <c r="E153" s="3">
        <f>VLOOKUP(C153,[1]Dossardage!$B$4:$G$203,3,FALSE)</f>
        <v>0</v>
      </c>
      <c r="F153" s="4">
        <f>VLOOKUP(C153,[1]Dossardage!$B$4:$G$203,4,FALSE)</f>
        <v>0</v>
      </c>
      <c r="G153" s="3">
        <f>VLOOKUP(C153,[1]Dossardage!$B$4:$G$203,5,FALSE)</f>
        <v>0</v>
      </c>
      <c r="H153" s="20"/>
      <c r="I153" s="10" t="str">
        <f>IFERROR(VLOOKUP(H153,$K$7:$L$56,2,TRUE),"0")</f>
        <v>0</v>
      </c>
    </row>
    <row r="154" spans="2:9" x14ac:dyDescent="0.25">
      <c r="B154" s="12">
        <f>IFERROR(RANK(H154,$H$7:$H$206,0),"")</f>
        <v>48</v>
      </c>
      <c r="C154" s="5">
        <v>348</v>
      </c>
      <c r="D154" s="3" t="str">
        <f>VLOOKUP(C154,[1]Dossardage!$B$4:$G$203,2,FALSE)</f>
        <v>PETITPAS</v>
      </c>
      <c r="E154" s="3" t="str">
        <f>VLOOKUP(C154,[1]Dossardage!$B$4:$G$203,3,FALSE)</f>
        <v>Tom</v>
      </c>
      <c r="F154" s="4" t="str">
        <f>VLOOKUP(C154,[1]Dossardage!$B$4:$G$203,4,FALSE)</f>
        <v>BG</v>
      </c>
      <c r="G154" s="3" t="str">
        <f>VLOOKUP(C154,[1]Dossardage!$B$4:$G$203,5,FALSE)</f>
        <v>Collège Turenne</v>
      </c>
      <c r="H154" s="20">
        <v>26.6</v>
      </c>
      <c r="I154" s="10">
        <f>IFERROR(VLOOKUP(H154,$K$7:$L$56,2,TRUE),"0")</f>
        <v>13</v>
      </c>
    </row>
    <row r="155" spans="2:9" x14ac:dyDescent="0.25">
      <c r="B155" s="12" t="str">
        <f>IFERROR(RANK(H155,$H$7:$H$206,0),"")</f>
        <v/>
      </c>
      <c r="C155" s="5">
        <v>349</v>
      </c>
      <c r="D155" s="3">
        <f>VLOOKUP(C155,[1]Dossardage!$B$4:$G$203,2,FALSE)</f>
        <v>0</v>
      </c>
      <c r="E155" s="3">
        <f>VLOOKUP(C155,[1]Dossardage!$B$4:$G$203,3,FALSE)</f>
        <v>0</v>
      </c>
      <c r="F155" s="4">
        <f>VLOOKUP(C155,[1]Dossardage!$B$4:$G$203,4,FALSE)</f>
        <v>0</v>
      </c>
      <c r="G155" s="3">
        <f>VLOOKUP(C155,[1]Dossardage!$B$4:$G$203,5,FALSE)</f>
        <v>0</v>
      </c>
      <c r="H155" s="20"/>
      <c r="I155" s="10" t="str">
        <f>IFERROR(VLOOKUP(H155,$K$7:$L$56,2,TRUE),"0")</f>
        <v>0</v>
      </c>
    </row>
    <row r="156" spans="2:9" x14ac:dyDescent="0.25">
      <c r="B156" s="12">
        <f>IFERROR(RANK(H156,$H$7:$H$206,0),"")</f>
        <v>88</v>
      </c>
      <c r="C156" s="5">
        <v>350</v>
      </c>
      <c r="D156" s="3" t="str">
        <f>VLOOKUP(C156,[1]Dossardage!$B$4:$G$203,2,FALSE)</f>
        <v>TREVET</v>
      </c>
      <c r="E156" s="3" t="str">
        <f>VLOOKUP(C156,[1]Dossardage!$B$4:$G$203,3,FALSE)</f>
        <v>Aaron</v>
      </c>
      <c r="F156" s="4" t="str">
        <f>VLOOKUP(C156,[1]Dossardage!$B$4:$G$203,4,FALSE)</f>
        <v>BG</v>
      </c>
      <c r="G156" s="3" t="str">
        <f>VLOOKUP(C156,[1]Dossardage!$B$4:$G$203,5,FALSE)</f>
        <v>Collège Turenne</v>
      </c>
      <c r="H156" s="20">
        <v>21.8</v>
      </c>
      <c r="I156" s="10">
        <f>IFERROR(VLOOKUP(H156,$K$7:$L$56,2,TRUE),"0")</f>
        <v>6</v>
      </c>
    </row>
    <row r="157" spans="2:9" x14ac:dyDescent="0.25">
      <c r="B157" s="12">
        <f>IFERROR(RANK(H157,$H$7:$H$206,0),"")</f>
        <v>102</v>
      </c>
      <c r="C157" s="5">
        <v>351</v>
      </c>
      <c r="D157" s="3" t="str">
        <f>VLOOKUP(C157,[1]Dossardage!$B$4:$G$203,2,FALSE)</f>
        <v>JACQUIET ISIL</v>
      </c>
      <c r="E157" s="3" t="str">
        <f>VLOOKUP(C157,[1]Dossardage!$B$4:$G$203,3,FALSE)</f>
        <v>Iliyas</v>
      </c>
      <c r="F157" s="4" t="str">
        <f>VLOOKUP(C157,[1]Dossardage!$B$4:$G$203,4,FALSE)</f>
        <v>BG</v>
      </c>
      <c r="G157" s="3" t="str">
        <f>VLOOKUP(C157,[1]Dossardage!$B$4:$G$203,5,FALSE)</f>
        <v>Collège Turenne</v>
      </c>
      <c r="H157" s="20">
        <v>20.399999999999999</v>
      </c>
      <c r="I157" s="10">
        <f>IFERROR(VLOOKUP(H157,$K$7:$L$56,2,TRUE),"0")</f>
        <v>3</v>
      </c>
    </row>
    <row r="158" spans="2:9" x14ac:dyDescent="0.25">
      <c r="B158" s="12" t="str">
        <f>IFERROR(RANK(H158,$H$7:$H$206,0),"")</f>
        <v/>
      </c>
      <c r="C158" s="5">
        <v>352</v>
      </c>
      <c r="D158" s="3">
        <f>VLOOKUP(C158,[1]Dossardage!$B$4:$G$203,2,FALSE)</f>
        <v>0</v>
      </c>
      <c r="E158" s="3">
        <f>VLOOKUP(C158,[1]Dossardage!$B$4:$G$203,3,FALSE)</f>
        <v>0</v>
      </c>
      <c r="F158" s="4">
        <f>VLOOKUP(C158,[1]Dossardage!$B$4:$G$203,4,FALSE)</f>
        <v>0</v>
      </c>
      <c r="G158" s="3">
        <f>VLOOKUP(C158,[1]Dossardage!$B$4:$G$203,5,FALSE)</f>
        <v>0</v>
      </c>
      <c r="H158" s="20"/>
      <c r="I158" s="10" t="str">
        <f>IFERROR(VLOOKUP(H158,$K$7:$L$56,2,TRUE),"0")</f>
        <v>0</v>
      </c>
    </row>
    <row r="159" spans="2:9" x14ac:dyDescent="0.25">
      <c r="B159" s="12" t="str">
        <f>IFERROR(RANK(H159,$H$7:$H$206,0),"")</f>
        <v/>
      </c>
      <c r="C159" s="5">
        <v>353</v>
      </c>
      <c r="D159" s="3">
        <f>VLOOKUP(C159,[1]Dossardage!$B$4:$G$203,2,FALSE)</f>
        <v>0</v>
      </c>
      <c r="E159" s="3">
        <f>VLOOKUP(C159,[1]Dossardage!$B$4:$G$203,3,FALSE)</f>
        <v>0</v>
      </c>
      <c r="F159" s="4">
        <f>VLOOKUP(C159,[1]Dossardage!$B$4:$G$203,4,FALSE)</f>
        <v>0</v>
      </c>
      <c r="G159" s="3">
        <f>VLOOKUP(C159,[1]Dossardage!$B$4:$G$203,5,FALSE)</f>
        <v>0</v>
      </c>
      <c r="H159" s="20"/>
      <c r="I159" s="10" t="str">
        <f>IFERROR(VLOOKUP(H159,$K$7:$L$56,2,TRUE),"0")</f>
        <v>0</v>
      </c>
    </row>
    <row r="160" spans="2:9" x14ac:dyDescent="0.25">
      <c r="B160" s="12">
        <f>IFERROR(RANK(H160,$H$7:$H$206,0),"")</f>
        <v>95</v>
      </c>
      <c r="C160" s="5">
        <v>354</v>
      </c>
      <c r="D160" s="3" t="str">
        <f>VLOOKUP(C160,[1]Dossardage!$B$4:$G$203,2,FALSE)</f>
        <v>LUCAS</v>
      </c>
      <c r="E160" s="3" t="str">
        <f>VLOOKUP(C160,[1]Dossardage!$B$4:$G$203,3,FALSE)</f>
        <v>Thomas</v>
      </c>
      <c r="F160" s="4" t="str">
        <f>VLOOKUP(C160,[1]Dossardage!$B$4:$G$203,4,FALSE)</f>
        <v>BG</v>
      </c>
      <c r="G160" s="3" t="str">
        <f>VLOOKUP(C160,[1]Dossardage!$B$4:$G$203,5,FALSE)</f>
        <v>Collège Turenne</v>
      </c>
      <c r="H160" s="20">
        <v>21.3</v>
      </c>
      <c r="I160" s="10">
        <f>IFERROR(VLOOKUP(H160,$K$7:$L$56,2,TRUE),"0")</f>
        <v>5</v>
      </c>
    </row>
    <row r="161" spans="2:9" x14ac:dyDescent="0.25">
      <c r="B161" s="12">
        <f>IFERROR(RANK(H161,$H$7:$H$206,0),"")</f>
        <v>34</v>
      </c>
      <c r="C161" s="5">
        <v>355</v>
      </c>
      <c r="D161" s="3" t="str">
        <f>VLOOKUP(C161,[1]Dossardage!$B$4:$G$203,2,FALSE)</f>
        <v>ALTUNEL</v>
      </c>
      <c r="E161" s="3" t="str">
        <f>VLOOKUP(C161,[1]Dossardage!$B$4:$G$203,3,FALSE)</f>
        <v>Erkancan</v>
      </c>
      <c r="F161" s="4" t="str">
        <f>VLOOKUP(C161,[1]Dossardage!$B$4:$G$203,4,FALSE)</f>
        <v>BG</v>
      </c>
      <c r="G161" s="3" t="str">
        <f>VLOOKUP(C161,[1]Dossardage!$B$4:$G$203,5,FALSE)</f>
        <v>Collège Turenne</v>
      </c>
      <c r="H161" s="20">
        <v>29.1</v>
      </c>
      <c r="I161" s="10">
        <f>IFERROR(VLOOKUP(H161,$K$7:$L$56,2,TRUE),"0")</f>
        <v>16</v>
      </c>
    </row>
    <row r="162" spans="2:9" x14ac:dyDescent="0.25">
      <c r="B162" s="12">
        <f>IFERROR(RANK(H162,$H$7:$H$206,0),"")</f>
        <v>24</v>
      </c>
      <c r="C162" s="5">
        <v>356</v>
      </c>
      <c r="D162" s="3" t="str">
        <f>VLOOKUP(C162,[1]Dossardage!$B$4:$G$203,2,FALSE)</f>
        <v>GAUBERT</v>
      </c>
      <c r="E162" s="3" t="str">
        <f>VLOOKUP(C162,[1]Dossardage!$B$4:$G$203,3,FALSE)</f>
        <v>Enzo</v>
      </c>
      <c r="F162" s="4" t="str">
        <f>VLOOKUP(C162,[1]Dossardage!$B$4:$G$203,4,FALSE)</f>
        <v>BG</v>
      </c>
      <c r="G162" s="3" t="str">
        <f>VLOOKUP(C162,[1]Dossardage!$B$4:$G$203,5,FALSE)</f>
        <v>Collège Vallière</v>
      </c>
      <c r="H162" s="20">
        <v>31.75</v>
      </c>
      <c r="I162" s="10">
        <f>IFERROR(VLOOKUP(H162,$K$7:$L$56,2,TRUE),"0")</f>
        <v>17</v>
      </c>
    </row>
    <row r="163" spans="2:9" x14ac:dyDescent="0.25">
      <c r="B163" s="12">
        <f>IFERROR(RANK(H163,$H$7:$H$206,0),"")</f>
        <v>15</v>
      </c>
      <c r="C163" s="5">
        <v>357</v>
      </c>
      <c r="D163" s="3" t="str">
        <f>VLOOKUP(C163,[1]Dossardage!$B$4:$G$203,2,FALSE)</f>
        <v>AÏT CHAOUCHE</v>
      </c>
      <c r="E163" s="3" t="str">
        <f>VLOOKUP(C163,[1]Dossardage!$B$4:$G$203,3,FALSE)</f>
        <v>Kennan</v>
      </c>
      <c r="F163" s="4" t="str">
        <f>VLOOKUP(C163,[1]Dossardage!$B$4:$G$203,4,FALSE)</f>
        <v>BG</v>
      </c>
      <c r="G163" s="3" t="str">
        <f>VLOOKUP(C163,[1]Dossardage!$B$4:$G$203,5,FALSE)</f>
        <v>Collège Vallière</v>
      </c>
      <c r="H163" s="20">
        <v>33.1</v>
      </c>
      <c r="I163" s="10">
        <f>IFERROR(VLOOKUP(H163,$K$7:$L$56,2,TRUE),"0")</f>
        <v>18</v>
      </c>
    </row>
    <row r="164" spans="2:9" x14ac:dyDescent="0.25">
      <c r="B164" s="12">
        <f>IFERROR(RANK(H164,$H$7:$H$206,0),"")</f>
        <v>35</v>
      </c>
      <c r="C164" s="5">
        <v>358</v>
      </c>
      <c r="D164" s="3" t="str">
        <f>VLOOKUP(C164,[1]Dossardage!$B$4:$G$203,2,FALSE)</f>
        <v>DORON</v>
      </c>
      <c r="E164" s="3" t="str">
        <f>VLOOKUP(C164,[1]Dossardage!$B$4:$G$203,3,FALSE)</f>
        <v>Maël</v>
      </c>
      <c r="F164" s="4" t="str">
        <f>VLOOKUP(C164,[1]Dossardage!$B$4:$G$203,4,FALSE)</f>
        <v>BG</v>
      </c>
      <c r="G164" s="3" t="str">
        <f>VLOOKUP(C164,[1]Dossardage!$B$4:$G$203,5,FALSE)</f>
        <v>Collège Vallière</v>
      </c>
      <c r="H164" s="20">
        <v>29</v>
      </c>
      <c r="I164" s="10">
        <f>IFERROR(VLOOKUP(H164,$K$7:$L$56,2,TRUE),"0")</f>
        <v>16</v>
      </c>
    </row>
    <row r="165" spans="2:9" x14ac:dyDescent="0.25">
      <c r="B165" s="12">
        <f>IFERROR(RANK(H165,$H$7:$H$206,0),"")</f>
        <v>147</v>
      </c>
      <c r="C165" s="5">
        <v>359</v>
      </c>
      <c r="D165" s="3" t="str">
        <f>VLOOKUP(C165,[1]Dossardage!$B$4:$G$203,2,FALSE)</f>
        <v>LAGERBE</v>
      </c>
      <c r="E165" s="3" t="str">
        <f>VLOOKUP(C165,[1]Dossardage!$B$4:$G$203,3,FALSE)</f>
        <v>Hugo</v>
      </c>
      <c r="F165" s="4" t="str">
        <f>VLOOKUP(C165,[1]Dossardage!$B$4:$G$203,4,FALSE)</f>
        <v>BG</v>
      </c>
      <c r="G165" s="3" t="str">
        <f>VLOOKUP(C165,[1]Dossardage!$B$4:$G$203,5,FALSE)</f>
        <v>Collège Vallière</v>
      </c>
      <c r="H165" s="20">
        <v>10.9</v>
      </c>
      <c r="I165" s="10">
        <f>IFERROR(VLOOKUP(H165,$K$7:$L$56,2,TRUE),"0")</f>
        <v>1</v>
      </c>
    </row>
    <row r="166" spans="2:9" x14ac:dyDescent="0.25">
      <c r="B166" s="12">
        <f>IFERROR(RANK(H166,$H$7:$H$206,0),"")</f>
        <v>73</v>
      </c>
      <c r="C166" s="5">
        <v>360</v>
      </c>
      <c r="D166" s="3" t="str">
        <f>VLOOKUP(C166,[1]Dossardage!$B$4:$G$203,2,FALSE)</f>
        <v>MARTIN</v>
      </c>
      <c r="E166" s="3" t="str">
        <f>VLOOKUP(C166,[1]Dossardage!$B$4:$G$203,3,FALSE)</f>
        <v>Rémy</v>
      </c>
      <c r="F166" s="4" t="str">
        <f>VLOOKUP(C166,[1]Dossardage!$B$4:$G$203,4,FALSE)</f>
        <v>BG</v>
      </c>
      <c r="G166" s="3" t="str">
        <f>VLOOKUP(C166,[1]Dossardage!$B$4:$G$203,5,FALSE)</f>
        <v>Collège Vallière</v>
      </c>
      <c r="H166" s="20">
        <v>23.3</v>
      </c>
      <c r="I166" s="10">
        <f>IFERROR(VLOOKUP(H166,$K$7:$L$56,2,TRUE),"0")</f>
        <v>9</v>
      </c>
    </row>
    <row r="167" spans="2:9" x14ac:dyDescent="0.25">
      <c r="B167" s="12">
        <f>IFERROR(RANK(H167,$H$7:$H$206,0),"")</f>
        <v>33</v>
      </c>
      <c r="C167" s="5">
        <v>361</v>
      </c>
      <c r="D167" s="3" t="str">
        <f>VLOOKUP(C167,[1]Dossardage!$B$4:$G$203,2,FALSE)</f>
        <v>VAREILLE</v>
      </c>
      <c r="E167" s="3" t="str">
        <f>VLOOKUP(C167,[1]Dossardage!$B$4:$G$203,3,FALSE)</f>
        <v>Noé</v>
      </c>
      <c r="F167" s="4" t="str">
        <f>VLOOKUP(C167,[1]Dossardage!$B$4:$G$203,4,FALSE)</f>
        <v>BG</v>
      </c>
      <c r="G167" s="3" t="str">
        <f>VLOOKUP(C167,[1]Dossardage!$B$4:$G$203,5,FALSE)</f>
        <v>Collège Vallière</v>
      </c>
      <c r="H167" s="20">
        <v>29.15</v>
      </c>
      <c r="I167" s="10">
        <f>IFERROR(VLOOKUP(H167,$K$7:$L$56,2,TRUE),"0")</f>
        <v>16</v>
      </c>
    </row>
    <row r="168" spans="2:9" x14ac:dyDescent="0.25">
      <c r="B168" s="12">
        <f>IFERROR(RANK(H168,$H$7:$H$206,0),"")</f>
        <v>76</v>
      </c>
      <c r="C168" s="5">
        <v>362</v>
      </c>
      <c r="D168" s="3" t="str">
        <f>VLOOKUP(C168,[1]Dossardage!$B$4:$G$203,2,FALSE)</f>
        <v>THELIER</v>
      </c>
      <c r="E168" s="3" t="str">
        <f>VLOOKUP(C168,[1]Dossardage!$B$4:$G$203,3,FALSE)</f>
        <v>Louis</v>
      </c>
      <c r="F168" s="4" t="str">
        <f>VLOOKUP(C168,[1]Dossardage!$B$4:$G$203,4,FALSE)</f>
        <v>BG</v>
      </c>
      <c r="G168" s="3" t="str">
        <f>VLOOKUP(C168,[1]Dossardage!$B$4:$G$203,5,FALSE)</f>
        <v>Collège Vallière</v>
      </c>
      <c r="H168" s="20">
        <v>22.7</v>
      </c>
      <c r="I168" s="10">
        <f>IFERROR(VLOOKUP(H168,$K$7:$L$56,2,TRUE),"0")</f>
        <v>8</v>
      </c>
    </row>
    <row r="169" spans="2:9" x14ac:dyDescent="0.25">
      <c r="B169" s="12" t="str">
        <f>IFERROR(RANK(H169,$H$7:$H$206,0),"")</f>
        <v/>
      </c>
      <c r="C169" s="5">
        <v>363</v>
      </c>
      <c r="D169" s="3">
        <f>VLOOKUP(C169,[1]Dossardage!$B$4:$G$203,2,FALSE)</f>
        <v>0</v>
      </c>
      <c r="E169" s="3">
        <f>VLOOKUP(C169,[1]Dossardage!$B$4:$G$203,3,FALSE)</f>
        <v>0</v>
      </c>
      <c r="F169" s="4">
        <f>VLOOKUP(C169,[1]Dossardage!$B$4:$G$203,4,FALSE)</f>
        <v>0</v>
      </c>
      <c r="G169" s="3">
        <f>VLOOKUP(C169,[1]Dossardage!$B$4:$G$203,5,FALSE)</f>
        <v>0</v>
      </c>
      <c r="H169" s="20"/>
      <c r="I169" s="10" t="str">
        <f>IFERROR(VLOOKUP(H169,$K$7:$L$56,2,TRUE),"0")</f>
        <v>0</v>
      </c>
    </row>
    <row r="170" spans="2:9" x14ac:dyDescent="0.25">
      <c r="B170" s="12">
        <f>IFERROR(RANK(H170,$H$7:$H$206,0),"")</f>
        <v>109</v>
      </c>
      <c r="C170" s="5">
        <v>364</v>
      </c>
      <c r="D170" s="3" t="str">
        <f>VLOOKUP(C170,[1]Dossardage!$B$4:$G$203,2,FALSE)</f>
        <v>OUNISSI</v>
      </c>
      <c r="E170" s="3" t="str">
        <f>VLOOKUP(C170,[1]Dossardage!$B$4:$G$203,3,FALSE)</f>
        <v>Iliam</v>
      </c>
      <c r="F170" s="4" t="str">
        <f>VLOOKUP(C170,[1]Dossardage!$B$4:$G$203,4,FALSE)</f>
        <v>BG</v>
      </c>
      <c r="G170" s="3" t="str">
        <f>VLOOKUP(C170,[1]Dossardage!$B$4:$G$203,5,FALSE)</f>
        <v>Collège Vallière</v>
      </c>
      <c r="H170" s="20">
        <v>19.600000000000001</v>
      </c>
      <c r="I170" s="10">
        <f>IFERROR(VLOOKUP(H170,$K$7:$L$56,2,TRUE),"0")</f>
        <v>2</v>
      </c>
    </row>
    <row r="171" spans="2:9" x14ac:dyDescent="0.25">
      <c r="B171" s="12" t="str">
        <f>IFERROR(RANK(H171,$H$7:$H$206,0),"")</f>
        <v/>
      </c>
      <c r="C171" s="5">
        <v>365</v>
      </c>
      <c r="D171" s="3">
        <f>VLOOKUP(C171,[1]Dossardage!$B$4:$G$203,2,FALSE)</f>
        <v>0</v>
      </c>
      <c r="E171" s="3">
        <f>VLOOKUP(C171,[1]Dossardage!$B$4:$G$203,3,FALSE)</f>
        <v>0</v>
      </c>
      <c r="F171" s="4">
        <f>VLOOKUP(C171,[1]Dossardage!$B$4:$G$203,4,FALSE)</f>
        <v>0</v>
      </c>
      <c r="G171" s="3">
        <f>VLOOKUP(C171,[1]Dossardage!$B$4:$G$203,5,FALSE)</f>
        <v>0</v>
      </c>
      <c r="H171" s="20"/>
      <c r="I171" s="10" t="str">
        <f>IFERROR(VLOOKUP(H171,$K$7:$L$56,2,TRUE),"0")</f>
        <v>0</v>
      </c>
    </row>
    <row r="172" spans="2:9" x14ac:dyDescent="0.25">
      <c r="B172" s="12">
        <f>IFERROR(RANK(H172,$H$7:$H$206,0),"")</f>
        <v>89</v>
      </c>
      <c r="C172" s="5">
        <v>366</v>
      </c>
      <c r="D172" s="3" t="str">
        <f>VLOOKUP(C172,[1]Dossardage!$B$4:$G$203,2,FALSE)</f>
        <v>BROCHARD</v>
      </c>
      <c r="E172" s="3" t="str">
        <f>VLOOKUP(C172,[1]Dossardage!$B$4:$G$203,3,FALSE)</f>
        <v>Tyméo</v>
      </c>
      <c r="F172" s="4" t="str">
        <f>VLOOKUP(C172,[1]Dossardage!$B$4:$G$203,4,FALSE)</f>
        <v>BG</v>
      </c>
      <c r="G172" s="3" t="str">
        <f>VLOOKUP(C172,[1]Dossardage!$B$4:$G$203,5,FALSE)</f>
        <v>Collège Vauban</v>
      </c>
      <c r="H172" s="20">
        <v>21.75</v>
      </c>
      <c r="I172" s="10">
        <f>IFERROR(VLOOKUP(H172,$K$7:$L$56,2,TRUE),"0")</f>
        <v>6</v>
      </c>
    </row>
    <row r="173" spans="2:9" x14ac:dyDescent="0.25">
      <c r="B173" s="12">
        <f>IFERROR(RANK(H173,$H$7:$H$206,0),"")</f>
        <v>90</v>
      </c>
      <c r="C173" s="5">
        <v>367</v>
      </c>
      <c r="D173" s="3" t="str">
        <f>VLOOKUP(C173,[1]Dossardage!$B$4:$G$203,2,FALSE)</f>
        <v>CHOUKRI</v>
      </c>
      <c r="E173" s="3" t="str">
        <f>VLOOKUP(C173,[1]Dossardage!$B$4:$G$203,3,FALSE)</f>
        <v>Yassir</v>
      </c>
      <c r="F173" s="4" t="str">
        <f>VLOOKUP(C173,[1]Dossardage!$B$4:$G$203,4,FALSE)</f>
        <v>BG</v>
      </c>
      <c r="G173" s="3" t="str">
        <f>VLOOKUP(C173,[1]Dossardage!$B$4:$G$203,5,FALSE)</f>
        <v>Collège Vauban</v>
      </c>
      <c r="H173" s="20">
        <v>21.5</v>
      </c>
      <c r="I173" s="10">
        <f>IFERROR(VLOOKUP(H173,$K$7:$L$56,2,TRUE),"0")</f>
        <v>6</v>
      </c>
    </row>
    <row r="174" spans="2:9" x14ac:dyDescent="0.25">
      <c r="B174" s="12">
        <f>IFERROR(RANK(H174,$H$7:$H$206,0),"")</f>
        <v>126</v>
      </c>
      <c r="C174" s="5">
        <v>368</v>
      </c>
      <c r="D174" s="3" t="str">
        <f>VLOOKUP(C174,[1]Dossardage!$B$4:$G$203,2,FALSE)</f>
        <v>KANDI</v>
      </c>
      <c r="E174" s="3" t="str">
        <f>VLOOKUP(C174,[1]Dossardage!$B$4:$G$203,3,FALSE)</f>
        <v>LIAM</v>
      </c>
      <c r="F174" s="4" t="str">
        <f>VLOOKUP(C174,[1]Dossardage!$B$4:$G$203,4,FALSE)</f>
        <v>BG</v>
      </c>
      <c r="G174" s="3" t="str">
        <f>VLOOKUP(C174,[1]Dossardage!$B$4:$G$203,5,FALSE)</f>
        <v>Collège Vauban</v>
      </c>
      <c r="H174" s="20">
        <v>17.649999999999999</v>
      </c>
      <c r="I174" s="10">
        <f>IFERROR(VLOOKUP(H174,$K$7:$L$56,2,TRUE),"0")</f>
        <v>1</v>
      </c>
    </row>
    <row r="175" spans="2:9" x14ac:dyDescent="0.25">
      <c r="B175" s="12">
        <f>IFERROR(RANK(H175,$H$7:$H$206,0),"")</f>
        <v>90</v>
      </c>
      <c r="C175" s="5">
        <v>369</v>
      </c>
      <c r="D175" s="3" t="str">
        <f>VLOOKUP(C175,[1]Dossardage!$B$4:$G$203,2,FALSE)</f>
        <v>LOUER</v>
      </c>
      <c r="E175" s="3" t="str">
        <f>VLOOKUP(C175,[1]Dossardage!$B$4:$G$203,3,FALSE)</f>
        <v>Lucas</v>
      </c>
      <c r="F175" s="4" t="str">
        <f>VLOOKUP(C175,[1]Dossardage!$B$4:$G$203,4,FALSE)</f>
        <v>BG</v>
      </c>
      <c r="G175" s="3" t="str">
        <f>VLOOKUP(C175,[1]Dossardage!$B$4:$G$203,5,FALSE)</f>
        <v>Collège Vauban</v>
      </c>
      <c r="H175" s="20">
        <v>21.5</v>
      </c>
      <c r="I175" s="10">
        <f>IFERROR(VLOOKUP(H175,$K$7:$L$56,2,TRUE),"0")</f>
        <v>6</v>
      </c>
    </row>
    <row r="176" spans="2:9" x14ac:dyDescent="0.25">
      <c r="B176" s="12" t="str">
        <f>IFERROR(RANK(H176,$H$7:$H$206,0),"")</f>
        <v/>
      </c>
      <c r="C176" s="5">
        <v>370</v>
      </c>
      <c r="D176" s="3">
        <f>VLOOKUP(C176,[1]Dossardage!$B$4:$G$203,2,FALSE)</f>
        <v>0</v>
      </c>
      <c r="E176" s="3">
        <f>VLOOKUP(C176,[1]Dossardage!$B$4:$G$203,3,FALSE)</f>
        <v>0</v>
      </c>
      <c r="F176" s="4">
        <f>VLOOKUP(C176,[1]Dossardage!$B$4:$G$203,4,FALSE)</f>
        <v>0</v>
      </c>
      <c r="G176" s="3">
        <f>VLOOKUP(C176,[1]Dossardage!$B$4:$G$203,5,FALSE)</f>
        <v>0</v>
      </c>
      <c r="H176" s="20"/>
      <c r="I176" s="10" t="str">
        <f>IFERROR(VLOOKUP(H176,$K$7:$L$56,2,TRUE),"0")</f>
        <v>0</v>
      </c>
    </row>
    <row r="177" spans="2:9" x14ac:dyDescent="0.25">
      <c r="B177" s="12">
        <f>IFERROR(RANK(H177,$H$7:$H$206,0),"")</f>
        <v>98</v>
      </c>
      <c r="C177" s="5">
        <v>371</v>
      </c>
      <c r="D177" s="3" t="str">
        <f>VLOOKUP(C177,[1]Dossardage!$B$4:$G$203,2,FALSE)</f>
        <v>DARVILLE</v>
      </c>
      <c r="E177" s="3" t="str">
        <f>VLOOKUP(C177,[1]Dossardage!$B$4:$G$203,3,FALSE)</f>
        <v>Maël</v>
      </c>
      <c r="F177" s="4" t="str">
        <f>VLOOKUP(C177,[1]Dossardage!$B$4:$G$203,4,FALSE)</f>
        <v>BG</v>
      </c>
      <c r="G177" s="3" t="str">
        <f>VLOOKUP(C177,[1]Dossardage!$B$4:$G$203,5,FALSE)</f>
        <v>Collège Vauban</v>
      </c>
      <c r="H177" s="20">
        <v>20.8</v>
      </c>
      <c r="I177" s="10">
        <f>IFERROR(VLOOKUP(H177,$K$7:$L$56,2,TRUE),"0")</f>
        <v>4</v>
      </c>
    </row>
    <row r="178" spans="2:9" x14ac:dyDescent="0.25">
      <c r="B178" s="12" t="str">
        <f>IFERROR(RANK(H178,$H$7:$H$206,0),"")</f>
        <v/>
      </c>
      <c r="C178" s="5">
        <v>372</v>
      </c>
      <c r="D178" s="3" t="str">
        <f>VLOOKUP(C178,[1]Dossardage!$B$4:$G$203,2,FALSE)</f>
        <v>PRUD'HOMME</v>
      </c>
      <c r="E178" s="3" t="str">
        <f>VLOOKUP(C178,[1]Dossardage!$B$4:$G$203,3,FALSE)</f>
        <v>Eva</v>
      </c>
      <c r="F178" s="4" t="str">
        <f>VLOOKUP(C178,[1]Dossardage!$B$4:$G$203,4,FALSE)</f>
        <v>MF</v>
      </c>
      <c r="G178" s="3" t="str">
        <f>VLOOKUP(C178,[1]Dossardage!$B$4:$G$203,5,FALSE)</f>
        <v>Collège Jules Leroux</v>
      </c>
      <c r="H178" s="20"/>
      <c r="I178" s="10" t="str">
        <f>IFERROR(VLOOKUP(H178,$K$7:$L$56,2,TRUE),"0")</f>
        <v>0</v>
      </c>
    </row>
    <row r="179" spans="2:9" x14ac:dyDescent="0.25">
      <c r="B179" s="12">
        <f>IFERROR(RANK(H179,$H$7:$H$206,0),"")</f>
        <v>111</v>
      </c>
      <c r="C179" s="5">
        <v>373</v>
      </c>
      <c r="D179" s="3" t="str">
        <f>VLOOKUP(C179,[1]Dossardage!$B$4:$G$203,2,FALSE)</f>
        <v>KANE</v>
      </c>
      <c r="E179" s="3" t="str">
        <f>VLOOKUP(C179,[1]Dossardage!$B$4:$G$203,3,FALSE)</f>
        <v>SAydou</v>
      </c>
      <c r="F179" s="4" t="str">
        <f>VLOOKUP(C179,[1]Dossardage!$B$4:$G$203,4,FALSE)</f>
        <v>BG</v>
      </c>
      <c r="G179" s="3" t="str">
        <f>VLOOKUP(C179,[1]Dossardage!$B$4:$G$203,5,FALSE)</f>
        <v>Collège Salengro</v>
      </c>
      <c r="H179" s="20">
        <v>19.2</v>
      </c>
      <c r="I179" s="10">
        <f>IFERROR(VLOOKUP(H179,$K$7:$L$56,2,TRUE),"0")</f>
        <v>2</v>
      </c>
    </row>
    <row r="180" spans="2:9" x14ac:dyDescent="0.25">
      <c r="B180" s="12" t="str">
        <f>IFERROR(RANK(H180,$H$7:$H$206,0),"")</f>
        <v/>
      </c>
      <c r="C180" s="5">
        <v>374</v>
      </c>
      <c r="D180" s="3" t="str">
        <f>VLOOKUP(C180,[1]Dossardage!$B$4:$G$203,2,FALSE)</f>
        <v>DOUCE</v>
      </c>
      <c r="E180" s="3" t="str">
        <f>VLOOKUP(C180,[1]Dossardage!$B$4:$G$203,3,FALSE)</f>
        <v>LEO</v>
      </c>
      <c r="F180" s="4" t="str">
        <f>VLOOKUP(C180,[1]Dossardage!$B$4:$G$203,4,FALSE)</f>
        <v>MG</v>
      </c>
      <c r="G180" s="3" t="str">
        <f>VLOOKUP(C180,[1]Dossardage!$B$4:$G$203,5,FALSE)</f>
        <v>Collège Arthur Rimbaud</v>
      </c>
      <c r="H180" s="20"/>
      <c r="I180" s="10" t="str">
        <f>IFERROR(VLOOKUP(H180,$K$7:$L$56,2,TRUE),"0")</f>
        <v>0</v>
      </c>
    </row>
    <row r="181" spans="2:9" x14ac:dyDescent="0.25">
      <c r="B181" s="12">
        <f>IFERROR(RANK(H181,$H$7:$H$206,0),"")</f>
        <v>17</v>
      </c>
      <c r="C181" s="5">
        <v>375</v>
      </c>
      <c r="D181" s="3" t="str">
        <f>VLOOKUP(C181,[1]Dossardage!$B$4:$G$203,2,FALSE)</f>
        <v>ABDELMONIM MOSA GHIFARY</v>
      </c>
      <c r="E181" s="3" t="str">
        <f>VLOOKUP(C181,[1]Dossardage!$B$4:$G$203,3,FALSE)</f>
        <v>TARIG</v>
      </c>
      <c r="F181" s="4" t="str">
        <f>VLOOKUP(C181,[1]Dossardage!$B$4:$G$203,4,FALSE)</f>
        <v>MG</v>
      </c>
      <c r="G181" s="3" t="str">
        <f>VLOOKUP(C181,[1]Dossardage!$B$4:$G$203,5,FALSE)</f>
        <v>Collège George Sand</v>
      </c>
      <c r="H181" s="20">
        <v>32.9</v>
      </c>
      <c r="I181" s="10">
        <f>IFERROR(VLOOKUP(H181,$K$7:$L$56,2,TRUE),"0")</f>
        <v>18</v>
      </c>
    </row>
    <row r="182" spans="2:9" x14ac:dyDescent="0.25">
      <c r="B182" s="12">
        <f>IFERROR(RANK(H182,$H$7:$H$206,0),"")</f>
        <v>11</v>
      </c>
      <c r="C182" s="5">
        <v>376</v>
      </c>
      <c r="D182" s="3" t="str">
        <f>VLOOKUP(C182,[1]Dossardage!$B$4:$G$203,2,FALSE)</f>
        <v>DZAMUKASHVILI</v>
      </c>
      <c r="E182" s="3" t="str">
        <f>VLOOKUP(C182,[1]Dossardage!$B$4:$G$203,3,FALSE)</f>
        <v>ZURA</v>
      </c>
      <c r="F182" s="4" t="str">
        <f>VLOOKUP(C182,[1]Dossardage!$B$4:$G$203,4,FALSE)</f>
        <v>MG</v>
      </c>
      <c r="G182" s="3" t="str">
        <f>VLOOKUP(C182,[1]Dossardage!$B$4:$G$203,5,FALSE)</f>
        <v>Collège George Sand</v>
      </c>
      <c r="H182" s="20">
        <v>34.6</v>
      </c>
      <c r="I182" s="10">
        <f>IFERROR(VLOOKUP(H182,$K$7:$L$56,2,TRUE),"0")</f>
        <v>19</v>
      </c>
    </row>
    <row r="183" spans="2:9" x14ac:dyDescent="0.25">
      <c r="B183" s="12">
        <f>IFERROR(RANK(H183,$H$7:$H$206,0),"")</f>
        <v>38</v>
      </c>
      <c r="C183" s="5">
        <v>377</v>
      </c>
      <c r="D183" s="3" t="str">
        <f>VLOOKUP(C183,[1]Dossardage!$B$4:$G$203,2,FALSE)</f>
        <v>MAMZAMBI</v>
      </c>
      <c r="E183" s="3" t="str">
        <f>VLOOKUP(C183,[1]Dossardage!$B$4:$G$203,3,FALSE)</f>
        <v>Jenovie</v>
      </c>
      <c r="F183" s="4" t="str">
        <f>VLOOKUP(C183,[1]Dossardage!$B$4:$G$203,4,FALSE)</f>
        <v>MG</v>
      </c>
      <c r="G183" s="3" t="str">
        <f>VLOOKUP(C183,[1]Dossardage!$B$4:$G$203,5,FALSE)</f>
        <v>Collège George Sand</v>
      </c>
      <c r="H183" s="20">
        <v>28.3</v>
      </c>
      <c r="I183" s="10">
        <f>IFERROR(VLOOKUP(H183,$K$7:$L$56,2,TRUE),"0")</f>
        <v>15</v>
      </c>
    </row>
    <row r="184" spans="2:9" x14ac:dyDescent="0.25">
      <c r="B184" s="12">
        <f>IFERROR(RANK(H184,$H$7:$H$206,0),"")</f>
        <v>17</v>
      </c>
      <c r="C184" s="5">
        <v>378</v>
      </c>
      <c r="D184" s="3" t="str">
        <f>VLOOKUP(C184,[1]Dossardage!$B$4:$G$203,2,FALSE)</f>
        <v>LEFLON</v>
      </c>
      <c r="E184" s="3" t="str">
        <f>VLOOKUP(C184,[1]Dossardage!$B$4:$G$203,3,FALSE)</f>
        <v>Luca</v>
      </c>
      <c r="F184" s="4" t="str">
        <f>VLOOKUP(C184,[1]Dossardage!$B$4:$G$203,4,FALSE)</f>
        <v>MG</v>
      </c>
      <c r="G184" s="3" t="str">
        <f>VLOOKUP(C184,[1]Dossardage!$B$4:$G$203,5,FALSE)</f>
        <v>Collège Salengro</v>
      </c>
      <c r="H184" s="20">
        <v>32.9</v>
      </c>
      <c r="I184" s="10">
        <f>IFERROR(VLOOKUP(H184,$K$7:$L$56,2,TRUE),"0")</f>
        <v>18</v>
      </c>
    </row>
    <row r="185" spans="2:9" x14ac:dyDescent="0.25">
      <c r="B185" s="12">
        <f>IFERROR(RANK(H185,$H$7:$H$206,0),"")</f>
        <v>141</v>
      </c>
      <c r="C185" s="5">
        <v>379</v>
      </c>
      <c r="D185" s="3" t="str">
        <f>VLOOKUP(C185,[1]Dossardage!$B$4:$G$203,2,FALSE)</f>
        <v>HUET</v>
      </c>
      <c r="E185" s="3" t="str">
        <f>VLOOKUP(C185,[1]Dossardage!$B$4:$G$203,3,FALSE)</f>
        <v>Tylian</v>
      </c>
      <c r="F185" s="4" t="str">
        <f>VLOOKUP(C185,[1]Dossardage!$B$4:$G$203,4,FALSE)</f>
        <v>BG</v>
      </c>
      <c r="G185" s="3" t="str">
        <f>VLOOKUP(C185,[1]Dossardage!$B$4:$G$203,5,FALSE)</f>
        <v>Collège Mabillon</v>
      </c>
      <c r="H185" s="20">
        <v>13.2</v>
      </c>
      <c r="I185" s="10">
        <f>IFERROR(VLOOKUP(H185,$K$7:$L$56,2,TRUE),"0")</f>
        <v>1</v>
      </c>
    </row>
    <row r="186" spans="2:9" x14ac:dyDescent="0.25">
      <c r="B186" s="12">
        <f>IFERROR(RANK(H186,$H$7:$H$206,0),"")</f>
        <v>130</v>
      </c>
      <c r="C186" s="5">
        <v>380</v>
      </c>
      <c r="D186" s="3" t="str">
        <f>VLOOKUP(C186,[1]Dossardage!$B$4:$G$203,2,FALSE)</f>
        <v>AZIZI</v>
      </c>
      <c r="E186" s="3" t="str">
        <f>VLOOKUP(C186,[1]Dossardage!$B$4:$G$203,3,FALSE)</f>
        <v>Mustapha</v>
      </c>
      <c r="F186" s="4" t="str">
        <f>VLOOKUP(C186,[1]Dossardage!$B$4:$G$203,4,FALSE)</f>
        <v>BG</v>
      </c>
      <c r="G186" s="3" t="str">
        <f>VLOOKUP(C186,[1]Dossardage!$B$4:$G$203,5,FALSE)</f>
        <v>Collège Salengro</v>
      </c>
      <c r="H186" s="20">
        <v>17</v>
      </c>
      <c r="I186" s="10">
        <f>IFERROR(VLOOKUP(H186,$K$7:$L$56,2,TRUE),"0")</f>
        <v>1</v>
      </c>
    </row>
    <row r="187" spans="2:9" x14ac:dyDescent="0.25">
      <c r="B187" s="12">
        <f>IFERROR(RANK(H187,$H$7:$H$206,0),"")</f>
        <v>77</v>
      </c>
      <c r="C187" s="5">
        <v>381</v>
      </c>
      <c r="D187" s="3" t="str">
        <f>VLOOKUP(C187,[1]Dossardage!$B$4:$G$203,2,FALSE)</f>
        <v>RAMUZ</v>
      </c>
      <c r="E187" s="3" t="str">
        <f>VLOOKUP(C187,[1]Dossardage!$B$4:$G$203,3,FALSE)</f>
        <v>Chakib</v>
      </c>
      <c r="F187" s="4" t="str">
        <f>VLOOKUP(C187,[1]Dossardage!$B$4:$G$203,4,FALSE)</f>
        <v>BG</v>
      </c>
      <c r="G187" s="3" t="str">
        <f>VLOOKUP(C187,[1]Dossardage!$B$4:$G$203,5,FALSE)</f>
        <v>Collège Salengro</v>
      </c>
      <c r="H187" s="20">
        <v>22.6</v>
      </c>
      <c r="I187" s="10">
        <f>IFERROR(VLOOKUP(H187,$K$7:$L$56,2,TRUE),"0")</f>
        <v>8</v>
      </c>
    </row>
    <row r="188" spans="2:9" x14ac:dyDescent="0.25">
      <c r="B188" s="12">
        <f>IFERROR(RANK(H188,$H$7:$H$206,0),"")</f>
        <v>16</v>
      </c>
      <c r="C188" s="5">
        <v>382</v>
      </c>
      <c r="D188" s="3" t="str">
        <f>VLOOKUP(C188,[1]Dossardage!$B$4:$G$203,2,FALSE)</f>
        <v>BIANA</v>
      </c>
      <c r="E188" s="3" t="str">
        <f>VLOOKUP(C188,[1]Dossardage!$B$4:$G$203,3,FALSE)</f>
        <v>Soutouki</v>
      </c>
      <c r="F188" s="4" t="str">
        <f>VLOOKUP(C188,[1]Dossardage!$B$4:$G$203,4,FALSE)</f>
        <v>BG</v>
      </c>
      <c r="G188" s="3" t="str">
        <f>VLOOKUP(C188,[1]Dossardage!$B$4:$G$203,5,FALSE)</f>
        <v>Collège Salengro</v>
      </c>
      <c r="H188" s="20">
        <v>32.950000000000003</v>
      </c>
      <c r="I188" s="10">
        <f>IFERROR(VLOOKUP(H188,$K$7:$L$56,2,TRUE),"0")</f>
        <v>18</v>
      </c>
    </row>
    <row r="189" spans="2:9" x14ac:dyDescent="0.25">
      <c r="B189" s="12">
        <f>IFERROR(RANK(H189,$H$7:$H$206,0),"")</f>
        <v>134</v>
      </c>
      <c r="C189" s="5">
        <v>383</v>
      </c>
      <c r="D189" s="3" t="str">
        <f>VLOOKUP(C189,[1]Dossardage!$B$4:$G$203,2,FALSE)</f>
        <v>HAMIDA</v>
      </c>
      <c r="E189" s="3" t="str">
        <f>VLOOKUP(C189,[1]Dossardage!$B$4:$G$203,3,FALSE)</f>
        <v>Nassim</v>
      </c>
      <c r="F189" s="4" t="str">
        <f>VLOOKUP(C189,[1]Dossardage!$B$4:$G$203,4,FALSE)</f>
        <v>BG</v>
      </c>
      <c r="G189" s="3" t="str">
        <f>VLOOKUP(C189,[1]Dossardage!$B$4:$G$203,5,FALSE)</f>
        <v>Collège Salengro</v>
      </c>
      <c r="H189" s="20">
        <v>16.3</v>
      </c>
      <c r="I189" s="10">
        <f>IFERROR(VLOOKUP(H189,$K$7:$L$56,2,TRUE),"0")</f>
        <v>1</v>
      </c>
    </row>
    <row r="190" spans="2:9" x14ac:dyDescent="0.25">
      <c r="B190" s="12">
        <f>IFERROR(RANK(H190,$H$7:$H$206,0),"")</f>
        <v>118</v>
      </c>
      <c r="C190" s="5">
        <v>384</v>
      </c>
      <c r="D190" s="3" t="str">
        <f>VLOOKUP(C190,[1]Dossardage!$B$4:$G$203,2,FALSE)</f>
        <v>LONRE</v>
      </c>
      <c r="E190" s="3" t="str">
        <f>VLOOKUP(C190,[1]Dossardage!$B$4:$G$203,3,FALSE)</f>
        <v>Emilien</v>
      </c>
      <c r="F190" s="4" t="str">
        <f>VLOOKUP(C190,[1]Dossardage!$B$4:$G$203,4,FALSE)</f>
        <v>BG</v>
      </c>
      <c r="G190" s="3" t="str">
        <f>VLOOKUP(C190,[1]Dossardage!$B$4:$G$203,5,FALSE)</f>
        <v>Collège Jean Macé</v>
      </c>
      <c r="H190" s="20">
        <v>18.5</v>
      </c>
      <c r="I190" s="10">
        <f>IFERROR(VLOOKUP(H190,$K$7:$L$56,2,TRUE),"0")</f>
        <v>1</v>
      </c>
    </row>
    <row r="191" spans="2:9" x14ac:dyDescent="0.25">
      <c r="B191" s="12">
        <f>IFERROR(RANK(H191,$H$7:$H$206,0),"")</f>
        <v>129</v>
      </c>
      <c r="C191" s="5">
        <v>385</v>
      </c>
      <c r="D191" s="3" t="str">
        <f>VLOOKUP(C191,[1]Dossardage!$B$4:$G$203,2,FALSE)</f>
        <v>AIT MADI</v>
      </c>
      <c r="E191" s="3" t="str">
        <f>VLOOKUP(C191,[1]Dossardage!$B$4:$G$203,3,FALSE)</f>
        <v>Salmane</v>
      </c>
      <c r="F191" s="4" t="str">
        <f>VLOOKUP(C191,[1]Dossardage!$B$4:$G$203,4,FALSE)</f>
        <v>BG</v>
      </c>
      <c r="G191" s="3" t="str">
        <f>VLOOKUP(C191,[1]Dossardage!$B$4:$G$203,5,FALSE)</f>
        <v>Collège Jean Macé</v>
      </c>
      <c r="H191" s="20">
        <v>17.149999999999999</v>
      </c>
      <c r="I191" s="10">
        <f>IFERROR(VLOOKUP(H191,$K$7:$L$56,2,TRUE),"0")</f>
        <v>1</v>
      </c>
    </row>
    <row r="192" spans="2:9" x14ac:dyDescent="0.25">
      <c r="B192" s="12">
        <f>IFERROR(RANK(H192,$H$7:$H$206,0),"")</f>
        <v>20</v>
      </c>
      <c r="C192" s="5">
        <v>386</v>
      </c>
      <c r="D192" s="3" t="str">
        <f>VLOOKUP(C192,[1]Dossardage!$B$4:$G$203,2,FALSE)</f>
        <v>PETT</v>
      </c>
      <c r="E192" s="3" t="str">
        <f>VLOOKUP(C192,[1]Dossardage!$B$4:$G$203,3,FALSE)</f>
        <v>Enao</v>
      </c>
      <c r="F192" s="4" t="str">
        <f>VLOOKUP(C192,[1]Dossardage!$B$4:$G$203,4,FALSE)</f>
        <v>BG</v>
      </c>
      <c r="G192" s="3" t="str">
        <f>VLOOKUP(C192,[1]Dossardage!$B$4:$G$203,5,FALSE)</f>
        <v>Collège Jean Macé</v>
      </c>
      <c r="H192" s="20">
        <v>32.75</v>
      </c>
      <c r="I192" s="10">
        <f>IFERROR(VLOOKUP(H192,$K$7:$L$56,2,TRUE),"0")</f>
        <v>18</v>
      </c>
    </row>
    <row r="193" spans="2:9" x14ac:dyDescent="0.25">
      <c r="B193" s="12" t="str">
        <f>IFERROR(RANK(H193,$H$7:$H$206,0),"")</f>
        <v/>
      </c>
      <c r="C193" s="5">
        <v>387</v>
      </c>
      <c r="D193" s="3">
        <f>VLOOKUP(C193,[1]Dossardage!$B$4:$G$203,2,FALSE)</f>
        <v>0</v>
      </c>
      <c r="E193" s="3">
        <f>VLOOKUP(C193,[1]Dossardage!$B$4:$G$203,3,FALSE)</f>
        <v>0</v>
      </c>
      <c r="F193" s="4">
        <f>VLOOKUP(C193,[1]Dossardage!$B$4:$G$203,4,FALSE)</f>
        <v>0</v>
      </c>
      <c r="G193" s="3">
        <f>VLOOKUP(C193,[1]Dossardage!$B$4:$G$203,5,FALSE)</f>
        <v>0</v>
      </c>
      <c r="H193" s="20"/>
      <c r="I193" s="10" t="str">
        <f>IFERROR(VLOOKUP(H193,$K$7:$L$56,2,TRUE),"0")</f>
        <v>0</v>
      </c>
    </row>
    <row r="194" spans="2:9" x14ac:dyDescent="0.25">
      <c r="B194" s="12" t="str">
        <f>IFERROR(RANK(H194,$H$7:$H$206,0),"")</f>
        <v/>
      </c>
      <c r="C194" s="5">
        <v>388</v>
      </c>
      <c r="D194" s="3">
        <f>VLOOKUP(C194,[1]Dossardage!$B$4:$G$203,2,FALSE)</f>
        <v>0</v>
      </c>
      <c r="E194" s="3">
        <f>VLOOKUP(C194,[1]Dossardage!$B$4:$G$203,3,FALSE)</f>
        <v>0</v>
      </c>
      <c r="F194" s="4">
        <f>VLOOKUP(C194,[1]Dossardage!$B$4:$G$203,4,FALSE)</f>
        <v>0</v>
      </c>
      <c r="G194" s="3">
        <f>VLOOKUP(C194,[1]Dossardage!$B$4:$G$203,5,FALSE)</f>
        <v>0</v>
      </c>
      <c r="H194" s="20"/>
      <c r="I194" s="10" t="str">
        <f>IFERROR(VLOOKUP(H194,$K$7:$L$56,2,TRUE),"0")</f>
        <v>0</v>
      </c>
    </row>
    <row r="195" spans="2:9" x14ac:dyDescent="0.25">
      <c r="B195" s="12" t="str">
        <f>IFERROR(RANK(H195,$H$7:$H$206,0),"")</f>
        <v/>
      </c>
      <c r="C195" s="5">
        <v>389</v>
      </c>
      <c r="D195" s="3">
        <f>VLOOKUP(C195,[1]Dossardage!$B$4:$G$203,2,FALSE)</f>
        <v>0</v>
      </c>
      <c r="E195" s="3">
        <f>VLOOKUP(C195,[1]Dossardage!$B$4:$G$203,3,FALSE)</f>
        <v>0</v>
      </c>
      <c r="F195" s="4">
        <f>VLOOKUP(C195,[1]Dossardage!$B$4:$G$203,4,FALSE)</f>
        <v>0</v>
      </c>
      <c r="G195" s="3">
        <f>VLOOKUP(C195,[1]Dossardage!$B$4:$G$203,5,FALSE)</f>
        <v>0</v>
      </c>
      <c r="H195" s="20"/>
      <c r="I195" s="10" t="str">
        <f>IFERROR(VLOOKUP(H195,$K$7:$L$56,2,TRUE),"0")</f>
        <v>0</v>
      </c>
    </row>
    <row r="196" spans="2:9" x14ac:dyDescent="0.25">
      <c r="B196" s="12" t="str">
        <f>IFERROR(RANK(H196,$H$7:$H$206,0),"")</f>
        <v/>
      </c>
      <c r="C196" s="5">
        <v>390</v>
      </c>
      <c r="D196" s="3">
        <f>VLOOKUP(C196,[1]Dossardage!$B$4:$G$203,2,FALSE)</f>
        <v>0</v>
      </c>
      <c r="E196" s="3">
        <f>VLOOKUP(C196,[1]Dossardage!$B$4:$G$203,3,FALSE)</f>
        <v>0</v>
      </c>
      <c r="F196" s="4">
        <f>VLOOKUP(C196,[1]Dossardage!$B$4:$G$203,4,FALSE)</f>
        <v>0</v>
      </c>
      <c r="G196" s="3">
        <f>VLOOKUP(C196,[1]Dossardage!$B$4:$G$203,5,FALSE)</f>
        <v>0</v>
      </c>
      <c r="H196" s="20"/>
      <c r="I196" s="10" t="str">
        <f>IFERROR(VLOOKUP(H196,$K$7:$L$56,2,TRUE),"0")</f>
        <v>0</v>
      </c>
    </row>
    <row r="197" spans="2:9" x14ac:dyDescent="0.25">
      <c r="B197" s="12" t="str">
        <f>IFERROR(RANK(H197,$H$7:$H$206,0),"")</f>
        <v/>
      </c>
      <c r="C197" s="5">
        <v>391</v>
      </c>
      <c r="D197" s="3">
        <f>VLOOKUP(C197,[1]Dossardage!$B$4:$G$203,2,FALSE)</f>
        <v>0</v>
      </c>
      <c r="E197" s="3">
        <f>VLOOKUP(C197,[1]Dossardage!$B$4:$G$203,3,FALSE)</f>
        <v>0</v>
      </c>
      <c r="F197" s="4">
        <f>VLOOKUP(C197,[1]Dossardage!$B$4:$G$203,4,FALSE)</f>
        <v>0</v>
      </c>
      <c r="G197" s="3">
        <f>VLOOKUP(C197,[1]Dossardage!$B$4:$G$203,5,FALSE)</f>
        <v>0</v>
      </c>
      <c r="H197" s="20"/>
      <c r="I197" s="10" t="str">
        <f>IFERROR(VLOOKUP(H197,$K$7:$L$56,2,TRUE),"0")</f>
        <v>0</v>
      </c>
    </row>
    <row r="198" spans="2:9" x14ac:dyDescent="0.25">
      <c r="B198" s="12" t="str">
        <f>IFERROR(RANK(H198,$H$7:$H$206,0),"")</f>
        <v/>
      </c>
      <c r="C198" s="5">
        <v>392</v>
      </c>
      <c r="D198" s="3">
        <f>VLOOKUP(C198,[1]Dossardage!$B$4:$G$203,2,FALSE)</f>
        <v>0</v>
      </c>
      <c r="E198" s="3">
        <f>VLOOKUP(C198,[1]Dossardage!$B$4:$G$203,3,FALSE)</f>
        <v>0</v>
      </c>
      <c r="F198" s="4">
        <f>VLOOKUP(C198,[1]Dossardage!$B$4:$G$203,4,FALSE)</f>
        <v>0</v>
      </c>
      <c r="G198" s="3">
        <f>VLOOKUP(C198,[1]Dossardage!$B$4:$G$203,5,FALSE)</f>
        <v>0</v>
      </c>
      <c r="H198" s="20"/>
      <c r="I198" s="10" t="str">
        <f>IFERROR(VLOOKUP(H198,$K$7:$L$56,2,TRUE),"0")</f>
        <v>0</v>
      </c>
    </row>
    <row r="199" spans="2:9" x14ac:dyDescent="0.25">
      <c r="B199" s="12" t="str">
        <f>IFERROR(RANK(H199,$H$7:$H$206,0),"")</f>
        <v/>
      </c>
      <c r="C199" s="5">
        <v>393</v>
      </c>
      <c r="D199" s="3">
        <f>VLOOKUP(C199,[1]Dossardage!$B$4:$G$203,2,FALSE)</f>
        <v>0</v>
      </c>
      <c r="E199" s="3">
        <f>VLOOKUP(C199,[1]Dossardage!$B$4:$G$203,3,FALSE)</f>
        <v>0</v>
      </c>
      <c r="F199" s="4">
        <f>VLOOKUP(C199,[1]Dossardage!$B$4:$G$203,4,FALSE)</f>
        <v>0</v>
      </c>
      <c r="G199" s="3">
        <f>VLOOKUP(C199,[1]Dossardage!$B$4:$G$203,5,FALSE)</f>
        <v>0</v>
      </c>
      <c r="H199" s="20"/>
      <c r="I199" s="10" t="str">
        <f>IFERROR(VLOOKUP(H199,$K$7:$L$56,2,TRUE),"0")</f>
        <v>0</v>
      </c>
    </row>
    <row r="200" spans="2:9" x14ac:dyDescent="0.25">
      <c r="B200" s="12" t="str">
        <f>IFERROR(RANK(H200,$H$7:$H$206,0),"")</f>
        <v/>
      </c>
      <c r="C200" s="5">
        <v>394</v>
      </c>
      <c r="D200" s="3">
        <f>VLOOKUP(C200,[1]Dossardage!$B$4:$G$203,2,FALSE)</f>
        <v>0</v>
      </c>
      <c r="E200" s="3">
        <f>VLOOKUP(C200,[1]Dossardage!$B$4:$G$203,3,FALSE)</f>
        <v>0</v>
      </c>
      <c r="F200" s="4">
        <f>VLOOKUP(C200,[1]Dossardage!$B$4:$G$203,4,FALSE)</f>
        <v>0</v>
      </c>
      <c r="G200" s="3">
        <f>VLOOKUP(C200,[1]Dossardage!$B$4:$G$203,5,FALSE)</f>
        <v>0</v>
      </c>
      <c r="H200" s="20"/>
      <c r="I200" s="10" t="str">
        <f>IFERROR(VLOOKUP(H200,$K$7:$L$56,2,TRUE),"0")</f>
        <v>0</v>
      </c>
    </row>
    <row r="201" spans="2:9" x14ac:dyDescent="0.25">
      <c r="B201" s="12" t="str">
        <f>IFERROR(RANK(H201,$H$7:$H$206,0),"")</f>
        <v/>
      </c>
      <c r="C201" s="5">
        <v>395</v>
      </c>
      <c r="D201" s="3">
        <f>VLOOKUP(C201,[1]Dossardage!$B$4:$G$203,2,FALSE)</f>
        <v>0</v>
      </c>
      <c r="E201" s="3">
        <f>VLOOKUP(C201,[1]Dossardage!$B$4:$G$203,3,FALSE)</f>
        <v>0</v>
      </c>
      <c r="F201" s="4">
        <f>VLOOKUP(C201,[1]Dossardage!$B$4:$G$203,4,FALSE)</f>
        <v>0</v>
      </c>
      <c r="G201" s="3">
        <f>VLOOKUP(C201,[1]Dossardage!$B$4:$G$203,5,FALSE)</f>
        <v>0</v>
      </c>
      <c r="H201" s="20"/>
      <c r="I201" s="10" t="str">
        <f>IFERROR(VLOOKUP(H201,$K$7:$L$56,2,TRUE),"0")</f>
        <v>0</v>
      </c>
    </row>
    <row r="202" spans="2:9" x14ac:dyDescent="0.25">
      <c r="B202" s="12" t="str">
        <f>IFERROR(RANK(H202,$H$7:$H$206,0),"")</f>
        <v/>
      </c>
      <c r="C202" s="5">
        <v>396</v>
      </c>
      <c r="D202" s="3">
        <f>VLOOKUP(C202,[1]Dossardage!$B$4:$G$203,2,FALSE)</f>
        <v>0</v>
      </c>
      <c r="E202" s="3">
        <f>VLOOKUP(C202,[1]Dossardage!$B$4:$G$203,3,FALSE)</f>
        <v>0</v>
      </c>
      <c r="F202" s="4">
        <f>VLOOKUP(C202,[1]Dossardage!$B$4:$G$203,4,FALSE)</f>
        <v>0</v>
      </c>
      <c r="G202" s="3">
        <f>VLOOKUP(C202,[1]Dossardage!$B$4:$G$203,5,FALSE)</f>
        <v>0</v>
      </c>
      <c r="H202" s="20"/>
      <c r="I202" s="10" t="str">
        <f>IFERROR(VLOOKUP(H202,$K$7:$L$56,2,TRUE),"0")</f>
        <v>0</v>
      </c>
    </row>
    <row r="203" spans="2:9" x14ac:dyDescent="0.25">
      <c r="B203" s="12" t="str">
        <f>IFERROR(RANK(H203,$H$7:$H$206,0),"")</f>
        <v/>
      </c>
      <c r="C203" s="5">
        <v>397</v>
      </c>
      <c r="D203" s="3">
        <f>VLOOKUP(C203,[1]Dossardage!$B$4:$G$203,2,FALSE)</f>
        <v>0</v>
      </c>
      <c r="E203" s="3">
        <f>VLOOKUP(C203,[1]Dossardage!$B$4:$G$203,3,FALSE)</f>
        <v>0</v>
      </c>
      <c r="F203" s="4">
        <f>VLOOKUP(C203,[1]Dossardage!$B$4:$G$203,4,FALSE)</f>
        <v>0</v>
      </c>
      <c r="G203" s="3">
        <f>VLOOKUP(C203,[1]Dossardage!$B$4:$G$203,5,FALSE)</f>
        <v>0</v>
      </c>
      <c r="H203" s="20"/>
      <c r="I203" s="10" t="str">
        <f>IFERROR(VLOOKUP(H203,$K$7:$L$56,2,TRUE),"0")</f>
        <v>0</v>
      </c>
    </row>
    <row r="204" spans="2:9" x14ac:dyDescent="0.25">
      <c r="B204" s="12" t="str">
        <f>IFERROR(RANK(H204,$H$7:$H$206,0),"")</f>
        <v/>
      </c>
      <c r="C204" s="5">
        <v>398</v>
      </c>
      <c r="D204" s="3">
        <f>VLOOKUP(C204,[1]Dossardage!$B$4:$G$203,2,FALSE)</f>
        <v>0</v>
      </c>
      <c r="E204" s="3">
        <f>VLOOKUP(C204,[1]Dossardage!$B$4:$G$203,3,FALSE)</f>
        <v>0</v>
      </c>
      <c r="F204" s="4">
        <f>VLOOKUP(C204,[1]Dossardage!$B$4:$G$203,4,FALSE)</f>
        <v>0</v>
      </c>
      <c r="G204" s="3">
        <f>VLOOKUP(C204,[1]Dossardage!$B$4:$G$203,5,FALSE)</f>
        <v>0</v>
      </c>
      <c r="H204" s="20"/>
      <c r="I204" s="10" t="str">
        <f>IFERROR(VLOOKUP(H204,$K$7:$L$56,2,TRUE),"0")</f>
        <v>0</v>
      </c>
    </row>
    <row r="205" spans="2:9" x14ac:dyDescent="0.25">
      <c r="B205" s="12" t="str">
        <f>IFERROR(RANK(H205,$H$7:$H$206,0),"")</f>
        <v/>
      </c>
      <c r="C205" s="5">
        <v>399</v>
      </c>
      <c r="D205" s="3">
        <f>VLOOKUP(C205,[1]Dossardage!$B$4:$G$203,2,FALSE)</f>
        <v>0</v>
      </c>
      <c r="E205" s="3">
        <f>VLOOKUP(C205,[1]Dossardage!$B$4:$G$203,3,FALSE)</f>
        <v>0</v>
      </c>
      <c r="F205" s="4">
        <f>VLOOKUP(C205,[1]Dossardage!$B$4:$G$203,4,FALSE)</f>
        <v>0</v>
      </c>
      <c r="G205" s="3">
        <f>VLOOKUP(C205,[1]Dossardage!$B$4:$G$203,5,FALSE)</f>
        <v>0</v>
      </c>
      <c r="H205" s="20"/>
      <c r="I205" s="10" t="str">
        <f>IFERROR(VLOOKUP(H205,$K$7:$L$56,2,TRUE),"0")</f>
        <v>0</v>
      </c>
    </row>
    <row r="206" spans="2:9" x14ac:dyDescent="0.25">
      <c r="B206" s="12" t="str">
        <f>IFERROR(RANK(H206,$H$7:$H$206,0),"")</f>
        <v/>
      </c>
      <c r="C206" s="5">
        <v>400</v>
      </c>
      <c r="D206" s="3">
        <f>VLOOKUP(C206,[1]Dossardage!$B$4:$G$203,2,FALSE)</f>
        <v>0</v>
      </c>
      <c r="E206" s="3">
        <f>VLOOKUP(C206,[1]Dossardage!$B$4:$G$203,3,FALSE)</f>
        <v>0</v>
      </c>
      <c r="F206" s="4">
        <f>VLOOKUP(C206,[1]Dossardage!$B$4:$G$203,4,FALSE)</f>
        <v>0</v>
      </c>
      <c r="G206" s="3">
        <f>VLOOKUP(C206,[1]Dossardage!$B$4:$G$203,5,FALSE)</f>
        <v>0</v>
      </c>
      <c r="H206" s="20"/>
      <c r="I206" s="10" t="str">
        <f>IFERROR(VLOOKUP(H206,$K$7:$L$56,2,TRUE),"0")</f>
        <v>0</v>
      </c>
    </row>
  </sheetData>
  <autoFilter ref="B6:I206"/>
  <mergeCells count="1">
    <mergeCell ref="C4:I4"/>
  </mergeCells>
  <conditionalFormatting sqref="D7:G206">
    <cfRule type="cellIs" dxfId="4" priority="1" operator="equal">
      <formula>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206"/>
  <sheetViews>
    <sheetView topLeftCell="B1" workbookViewId="0">
      <selection activeCell="M15" sqref="M15"/>
    </sheetView>
  </sheetViews>
  <sheetFormatPr baseColWidth="10" defaultRowHeight="15" x14ac:dyDescent="0.25"/>
  <cols>
    <col min="2" max="2" width="4.140625" customWidth="1"/>
    <col min="8" max="8" width="23.28515625" bestFit="1" customWidth="1"/>
    <col min="9" max="9" width="11.42578125" style="19"/>
    <col min="12" max="12" width="11.42578125" style="8"/>
  </cols>
  <sheetData>
    <row r="1" spans="3:13" ht="83.25" customHeight="1" x14ac:dyDescent="0.25"/>
    <row r="4" spans="3:13" ht="31.5" x14ac:dyDescent="0.25">
      <c r="D4" s="7" t="s">
        <v>15</v>
      </c>
      <c r="E4" s="7"/>
      <c r="F4" s="7"/>
      <c r="G4" s="7"/>
      <c r="H4" s="7"/>
      <c r="I4" s="7"/>
      <c r="J4" s="7"/>
    </row>
    <row r="6" spans="3:13" x14ac:dyDescent="0.25">
      <c r="C6" s="25" t="s">
        <v>9</v>
      </c>
      <c r="D6" s="23" t="s">
        <v>8</v>
      </c>
      <c r="E6" s="23" t="s">
        <v>7</v>
      </c>
      <c r="F6" s="23" t="s">
        <v>6</v>
      </c>
      <c r="G6" s="23" t="s">
        <v>5</v>
      </c>
      <c r="H6" s="23" t="s">
        <v>4</v>
      </c>
      <c r="I6" s="24" t="s">
        <v>12</v>
      </c>
      <c r="J6" s="23" t="s">
        <v>11</v>
      </c>
      <c r="L6" s="16" t="s">
        <v>15</v>
      </c>
      <c r="M6" s="15" t="s">
        <v>11</v>
      </c>
    </row>
    <row r="7" spans="3:13" x14ac:dyDescent="0.25">
      <c r="C7" s="22" t="str">
        <f>IFERROR(RANK(I7,$I$7:$I$206,1),"")</f>
        <v/>
      </c>
      <c r="D7" s="5">
        <v>201</v>
      </c>
      <c r="E7" s="3" t="str">
        <f>IF(VLOOKUP(D7,[1]Dossardage!$B$4:$G$203,6,FALSE)="50 haies",VLOOKUP(D7,[1]Dossardage!$B$4:$G$203,2,FALSE),"")</f>
        <v/>
      </c>
      <c r="F7" s="3" t="str">
        <f>IF(VLOOKUP(D7,[1]Dossardage!$B$4:$G$203,6,FALSE)="50 haies",VLOOKUP(D7,[1]Dossardage!$B$4:$G$203,3,FALSE),"")</f>
        <v/>
      </c>
      <c r="G7" s="3" t="str">
        <f>IF(VLOOKUP(D7,[1]Dossardage!$B$4:$G$203,6,FALSE)="50 haies",VLOOKUP(D7,[1]Dossardage!$B$4:$G$203,4,FALSE),"")</f>
        <v/>
      </c>
      <c r="H7" s="3" t="str">
        <f>IF(VLOOKUP(D7,[1]Dossardage!$B$4:$G$203,6,FALSE)="50 haies",VLOOKUP(D7,[1]Dossardage!$B$4:$G$203,5,FALSE),"")</f>
        <v/>
      </c>
      <c r="I7" s="14"/>
      <c r="J7" s="10" t="str">
        <f>IFERROR(VLOOKUP(I7,$L$7:$M$56,2,TRUE),"0")</f>
        <v>0</v>
      </c>
      <c r="L7" s="11">
        <v>7.15</v>
      </c>
      <c r="M7" s="12">
        <v>50</v>
      </c>
    </row>
    <row r="8" spans="3:13" x14ac:dyDescent="0.25">
      <c r="C8" s="22" t="str">
        <f>IFERROR(RANK(I8,$I$7:$I$206,1),"")</f>
        <v/>
      </c>
      <c r="D8" s="5">
        <v>202</v>
      </c>
      <c r="E8" s="3" t="str">
        <f>IF(VLOOKUP(D8,[1]Dossardage!$B$4:$G$203,6,FALSE)="50 haies",VLOOKUP(D8,[1]Dossardage!$B$4:$G$203,2,FALSE),"")</f>
        <v/>
      </c>
      <c r="F8" s="3" t="str">
        <f>IF(VLOOKUP(D8,[1]Dossardage!$B$4:$G$203,6,FALSE)="50 haies",VLOOKUP(D8,[1]Dossardage!$B$4:$G$203,3,FALSE),"")</f>
        <v/>
      </c>
      <c r="G8" s="3" t="str">
        <f>IF(VLOOKUP(D8,[1]Dossardage!$B$4:$G$203,6,FALSE)="50 haies",VLOOKUP(D8,[1]Dossardage!$B$4:$G$203,4,FALSE),"")</f>
        <v/>
      </c>
      <c r="H8" s="3" t="str">
        <f>IF(VLOOKUP(D8,[1]Dossardage!$B$4:$G$203,6,FALSE)="50 haies",VLOOKUP(D8,[1]Dossardage!$B$4:$G$203,5,FALSE),"")</f>
        <v/>
      </c>
      <c r="I8" s="14"/>
      <c r="J8" s="10" t="str">
        <f>IFERROR(VLOOKUP(I8,$L$7:$M$56,2,TRUE),"0")</f>
        <v>0</v>
      </c>
      <c r="L8" s="11">
        <v>7.2</v>
      </c>
      <c r="M8" s="12">
        <v>49</v>
      </c>
    </row>
    <row r="9" spans="3:13" x14ac:dyDescent="0.25">
      <c r="C9" s="22" t="str">
        <f>IFERROR(RANK(I9,$I$7:$I$206,1),"")</f>
        <v/>
      </c>
      <c r="D9" s="5">
        <v>203</v>
      </c>
      <c r="E9" s="3" t="str">
        <f>IF(VLOOKUP(D9,[1]Dossardage!$B$4:$G$203,6,FALSE)="50 haies",VLOOKUP(D9,[1]Dossardage!$B$4:$G$203,2,FALSE),"")</f>
        <v/>
      </c>
      <c r="F9" s="3" t="str">
        <f>IF(VLOOKUP(D9,[1]Dossardage!$B$4:$G$203,6,FALSE)="50 haies",VLOOKUP(D9,[1]Dossardage!$B$4:$G$203,3,FALSE),"")</f>
        <v/>
      </c>
      <c r="G9" s="3" t="str">
        <f>IF(VLOOKUP(D9,[1]Dossardage!$B$4:$G$203,6,FALSE)="50 haies",VLOOKUP(D9,[1]Dossardage!$B$4:$G$203,4,FALSE),"")</f>
        <v/>
      </c>
      <c r="H9" s="3" t="str">
        <f>IF(VLOOKUP(D9,[1]Dossardage!$B$4:$G$203,6,FALSE)="50 haies",VLOOKUP(D9,[1]Dossardage!$B$4:$G$203,5,FALSE),"")</f>
        <v/>
      </c>
      <c r="I9" s="14"/>
      <c r="J9" s="10" t="str">
        <f>IFERROR(VLOOKUP(I9,$L$7:$M$56,2,TRUE),"0")</f>
        <v>0</v>
      </c>
      <c r="L9" s="11">
        <v>7.25</v>
      </c>
      <c r="M9" s="12">
        <v>48</v>
      </c>
    </row>
    <row r="10" spans="3:13" x14ac:dyDescent="0.25">
      <c r="C10" s="22" t="str">
        <f>IFERROR(RANK(I10,$I$7:$I$206,1),"")</f>
        <v/>
      </c>
      <c r="D10" s="5">
        <v>204</v>
      </c>
      <c r="E10" s="3" t="str">
        <f>IF(VLOOKUP(D10,[1]Dossardage!$B$4:$G$203,6,FALSE)="50 haies",VLOOKUP(D10,[1]Dossardage!$B$4:$G$203,2,FALSE),"")</f>
        <v/>
      </c>
      <c r="F10" s="3" t="str">
        <f>IF(VLOOKUP(D10,[1]Dossardage!$B$4:$G$203,6,FALSE)="50 haies",VLOOKUP(D10,[1]Dossardage!$B$4:$G$203,3,FALSE),"")</f>
        <v/>
      </c>
      <c r="G10" s="3" t="str">
        <f>IF(VLOOKUP(D10,[1]Dossardage!$B$4:$G$203,6,FALSE)="50 haies",VLOOKUP(D10,[1]Dossardage!$B$4:$G$203,4,FALSE),"")</f>
        <v/>
      </c>
      <c r="H10" s="3" t="str">
        <f>IF(VLOOKUP(D10,[1]Dossardage!$B$4:$G$203,6,FALSE)="50 haies",VLOOKUP(D10,[1]Dossardage!$B$4:$G$203,5,FALSE),"")</f>
        <v/>
      </c>
      <c r="I10" s="14"/>
      <c r="J10" s="10" t="str">
        <f>IFERROR(VLOOKUP(I10,$L$7:$M$56,2,TRUE),"0")</f>
        <v>0</v>
      </c>
      <c r="L10" s="11">
        <v>7.3</v>
      </c>
      <c r="M10" s="12">
        <v>47</v>
      </c>
    </row>
    <row r="11" spans="3:13" x14ac:dyDescent="0.25">
      <c r="C11" s="22" t="str">
        <f>IFERROR(RANK(I11,$I$7:$I$206,1),"")</f>
        <v/>
      </c>
      <c r="D11" s="5">
        <v>205</v>
      </c>
      <c r="E11" s="3" t="str">
        <f>IF(VLOOKUP(D11,[1]Dossardage!$B$4:$G$203,6,FALSE)="50 haies",VLOOKUP(D11,[1]Dossardage!$B$4:$G$203,2,FALSE),"")</f>
        <v/>
      </c>
      <c r="F11" s="3" t="str">
        <f>IF(VLOOKUP(D11,[1]Dossardage!$B$4:$G$203,6,FALSE)="50 haies",VLOOKUP(D11,[1]Dossardage!$B$4:$G$203,3,FALSE),"")</f>
        <v/>
      </c>
      <c r="G11" s="3" t="str">
        <f>IF(VLOOKUP(D11,[1]Dossardage!$B$4:$G$203,6,FALSE)="50 haies",VLOOKUP(D11,[1]Dossardage!$B$4:$G$203,4,FALSE),"")</f>
        <v/>
      </c>
      <c r="H11" s="3" t="str">
        <f>IF(VLOOKUP(D11,[1]Dossardage!$B$4:$G$203,6,FALSE)="50 haies",VLOOKUP(D11,[1]Dossardage!$B$4:$G$203,5,FALSE),"")</f>
        <v/>
      </c>
      <c r="I11" s="14"/>
      <c r="J11" s="10" t="str">
        <f>IFERROR(VLOOKUP(I11,$L$7:$M$56,2,TRUE),"0")</f>
        <v>0</v>
      </c>
      <c r="L11" s="11">
        <v>7.35</v>
      </c>
      <c r="M11" s="12">
        <v>46</v>
      </c>
    </row>
    <row r="12" spans="3:13" x14ac:dyDescent="0.25">
      <c r="C12" s="22" t="str">
        <f>IFERROR(RANK(I12,$I$7:$I$206,1),"")</f>
        <v/>
      </c>
      <c r="D12" s="5">
        <v>206</v>
      </c>
      <c r="E12" s="3" t="str">
        <f>IF(VLOOKUP(D12,[1]Dossardage!$B$4:$G$203,6,FALSE)="50 haies",VLOOKUP(D12,[1]Dossardage!$B$4:$G$203,2,FALSE),"")</f>
        <v/>
      </c>
      <c r="F12" s="3" t="str">
        <f>IF(VLOOKUP(D12,[1]Dossardage!$B$4:$G$203,6,FALSE)="50 haies",VLOOKUP(D12,[1]Dossardage!$B$4:$G$203,3,FALSE),"")</f>
        <v/>
      </c>
      <c r="G12" s="3" t="str">
        <f>IF(VLOOKUP(D12,[1]Dossardage!$B$4:$G$203,6,FALSE)="50 haies",VLOOKUP(D12,[1]Dossardage!$B$4:$G$203,4,FALSE),"")</f>
        <v/>
      </c>
      <c r="H12" s="3" t="str">
        <f>IF(VLOOKUP(D12,[1]Dossardage!$B$4:$G$203,6,FALSE)="50 haies",VLOOKUP(D12,[1]Dossardage!$B$4:$G$203,5,FALSE),"")</f>
        <v/>
      </c>
      <c r="I12" s="14"/>
      <c r="J12" s="10" t="str">
        <f>IFERROR(VLOOKUP(I12,$L$7:$M$56,2,TRUE),"0")</f>
        <v>0</v>
      </c>
      <c r="L12" s="14">
        <v>7.4</v>
      </c>
      <c r="M12" s="1">
        <v>45</v>
      </c>
    </row>
    <row r="13" spans="3:13" x14ac:dyDescent="0.25">
      <c r="C13" s="22" t="str">
        <f>IFERROR(RANK(I13,$I$7:$I$206,1),"")</f>
        <v/>
      </c>
      <c r="D13" s="5">
        <v>207</v>
      </c>
      <c r="E13" s="3" t="str">
        <f>IF(VLOOKUP(D13,[1]Dossardage!$B$4:$G$203,6,FALSE)="50 haies",VLOOKUP(D13,[1]Dossardage!$B$4:$G$203,2,FALSE),"")</f>
        <v/>
      </c>
      <c r="F13" s="3" t="str">
        <f>IF(VLOOKUP(D13,[1]Dossardage!$B$4:$G$203,6,FALSE)="50 haies",VLOOKUP(D13,[1]Dossardage!$B$4:$G$203,3,FALSE),"")</f>
        <v/>
      </c>
      <c r="G13" s="3" t="str">
        <f>IF(VLOOKUP(D13,[1]Dossardage!$B$4:$G$203,6,FALSE)="50 haies",VLOOKUP(D13,[1]Dossardage!$B$4:$G$203,4,FALSE),"")</f>
        <v/>
      </c>
      <c r="H13" s="3" t="str">
        <f>IF(VLOOKUP(D13,[1]Dossardage!$B$4:$G$203,6,FALSE)="50 haies",VLOOKUP(D13,[1]Dossardage!$B$4:$G$203,5,FALSE),"")</f>
        <v/>
      </c>
      <c r="I13" s="14"/>
      <c r="J13" s="10" t="str">
        <f>IFERROR(VLOOKUP(I13,$L$7:$M$56,2,TRUE),"0")</f>
        <v>0</v>
      </c>
      <c r="L13" s="14">
        <v>7.5</v>
      </c>
      <c r="M13" s="1">
        <f>M12-1</f>
        <v>44</v>
      </c>
    </row>
    <row r="14" spans="3:13" x14ac:dyDescent="0.25">
      <c r="C14" s="22">
        <f>IFERROR(RANK(I14,$I$7:$I$206,1),"")</f>
        <v>14</v>
      </c>
      <c r="D14" s="5">
        <v>208</v>
      </c>
      <c r="E14" s="3" t="str">
        <f>IF(VLOOKUP(D14,[1]Dossardage!$B$4:$G$203,6,FALSE)="50 haies",VLOOKUP(D14,[1]Dossardage!$B$4:$G$203,2,FALSE),"")</f>
        <v>FRANCOTTE</v>
      </c>
      <c r="F14" s="3" t="str">
        <f>IF(VLOOKUP(D14,[1]Dossardage!$B$4:$G$203,6,FALSE)="50 haies",VLOOKUP(D14,[1]Dossardage!$B$4:$G$203,3,FALSE),"")</f>
        <v>Marius</v>
      </c>
      <c r="G14" s="3" t="str">
        <f>IF(VLOOKUP(D14,[1]Dossardage!$B$4:$G$203,6,FALSE)="50 haies",VLOOKUP(D14,[1]Dossardage!$B$4:$G$203,4,FALSE),"")</f>
        <v>BG</v>
      </c>
      <c r="H14" s="3" t="str">
        <f>IF(VLOOKUP(D14,[1]Dossardage!$B$4:$G$203,6,FALSE)="50 haies",VLOOKUP(D14,[1]Dossardage!$B$4:$G$203,5,FALSE),"")</f>
        <v>Collège Charles Bruneau</v>
      </c>
      <c r="I14" s="14">
        <v>11.7</v>
      </c>
      <c r="J14" s="10">
        <f>IFERROR(VLOOKUP(I14,$L$7:$M$56,2,TRUE),"0")</f>
        <v>14</v>
      </c>
      <c r="L14" s="14">
        <v>7.6</v>
      </c>
      <c r="M14" s="1">
        <f>M13-1</f>
        <v>43</v>
      </c>
    </row>
    <row r="15" spans="3:13" x14ac:dyDescent="0.25">
      <c r="C15" s="22" t="str">
        <f>IFERROR(RANK(I15,$I$7:$I$206,1),"")</f>
        <v/>
      </c>
      <c r="D15" s="5">
        <v>209</v>
      </c>
      <c r="E15" s="3" t="str">
        <f>IF(VLOOKUP(D15,[1]Dossardage!$B$4:$G$203,6,FALSE)="50 haies",VLOOKUP(D15,[1]Dossardage!$B$4:$G$203,2,FALSE),"")</f>
        <v/>
      </c>
      <c r="F15" s="3" t="str">
        <f>IF(VLOOKUP(D15,[1]Dossardage!$B$4:$G$203,6,FALSE)="50 haies",VLOOKUP(D15,[1]Dossardage!$B$4:$G$203,3,FALSE),"")</f>
        <v/>
      </c>
      <c r="G15" s="3" t="str">
        <f>IF(VLOOKUP(D15,[1]Dossardage!$B$4:$G$203,6,FALSE)="50 haies",VLOOKUP(D15,[1]Dossardage!$B$4:$G$203,4,FALSE),"")</f>
        <v/>
      </c>
      <c r="H15" s="3" t="str">
        <f>IF(VLOOKUP(D15,[1]Dossardage!$B$4:$G$203,6,FALSE)="50 haies",VLOOKUP(D15,[1]Dossardage!$B$4:$G$203,5,FALSE),"")</f>
        <v/>
      </c>
      <c r="I15" s="14"/>
      <c r="J15" s="10" t="str">
        <f>IFERROR(VLOOKUP(I15,$L$7:$M$56,2,TRUE),"0")</f>
        <v>0</v>
      </c>
      <c r="L15" s="14">
        <v>7.7</v>
      </c>
      <c r="M15" s="1">
        <f>M14-1</f>
        <v>42</v>
      </c>
    </row>
    <row r="16" spans="3:13" x14ac:dyDescent="0.25">
      <c r="C16" s="22" t="str">
        <f>IFERROR(RANK(I16,$I$7:$I$206,1),"")</f>
        <v/>
      </c>
      <c r="D16" s="5">
        <v>210</v>
      </c>
      <c r="E16" s="3" t="str">
        <f>IF(VLOOKUP(D16,[1]Dossardage!$B$4:$G$203,6,FALSE)="50 haies",VLOOKUP(D16,[1]Dossardage!$B$4:$G$203,2,FALSE),"")</f>
        <v/>
      </c>
      <c r="F16" s="3" t="str">
        <f>IF(VLOOKUP(D16,[1]Dossardage!$B$4:$G$203,6,FALSE)="50 haies",VLOOKUP(D16,[1]Dossardage!$B$4:$G$203,3,FALSE),"")</f>
        <v/>
      </c>
      <c r="G16" s="3" t="str">
        <f>IF(VLOOKUP(D16,[1]Dossardage!$B$4:$G$203,6,FALSE)="50 haies",VLOOKUP(D16,[1]Dossardage!$B$4:$G$203,4,FALSE),"")</f>
        <v/>
      </c>
      <c r="H16" s="3" t="str">
        <f>IF(VLOOKUP(D16,[1]Dossardage!$B$4:$G$203,6,FALSE)="50 haies",VLOOKUP(D16,[1]Dossardage!$B$4:$G$203,5,FALSE),"")</f>
        <v/>
      </c>
      <c r="I16" s="14"/>
      <c r="J16" s="10" t="str">
        <f>IFERROR(VLOOKUP(I16,$L$7:$M$56,2,TRUE),"0")</f>
        <v>0</v>
      </c>
      <c r="L16" s="14">
        <v>7.8</v>
      </c>
      <c r="M16" s="1">
        <f>M15-1</f>
        <v>41</v>
      </c>
    </row>
    <row r="17" spans="3:13" x14ac:dyDescent="0.25">
      <c r="C17" s="22" t="str">
        <f>IFERROR(RANK(I17,$I$7:$I$206,1),"")</f>
        <v/>
      </c>
      <c r="D17" s="5">
        <v>211</v>
      </c>
      <c r="E17" s="3" t="str">
        <f>IF(VLOOKUP(D17,[1]Dossardage!$B$4:$G$203,6,FALSE)="50 haies",VLOOKUP(D17,[1]Dossardage!$B$4:$G$203,2,FALSE),"")</f>
        <v/>
      </c>
      <c r="F17" s="3" t="str">
        <f>IF(VLOOKUP(D17,[1]Dossardage!$B$4:$G$203,6,FALSE)="50 haies",VLOOKUP(D17,[1]Dossardage!$B$4:$G$203,3,FALSE),"")</f>
        <v/>
      </c>
      <c r="G17" s="3" t="str">
        <f>IF(VLOOKUP(D17,[1]Dossardage!$B$4:$G$203,6,FALSE)="50 haies",VLOOKUP(D17,[1]Dossardage!$B$4:$G$203,4,FALSE),"")</f>
        <v/>
      </c>
      <c r="H17" s="3" t="str">
        <f>IF(VLOOKUP(D17,[1]Dossardage!$B$4:$G$203,6,FALSE)="50 haies",VLOOKUP(D17,[1]Dossardage!$B$4:$G$203,5,FALSE),"")</f>
        <v/>
      </c>
      <c r="I17" s="14"/>
      <c r="J17" s="10" t="str">
        <f>IFERROR(VLOOKUP(I17,$L$7:$M$56,2,TRUE),"0")</f>
        <v>0</v>
      </c>
      <c r="L17" s="14">
        <v>7.9</v>
      </c>
      <c r="M17" s="1">
        <f>M16-1</f>
        <v>40</v>
      </c>
    </row>
    <row r="18" spans="3:13" x14ac:dyDescent="0.25">
      <c r="C18" s="22" t="str">
        <f>IFERROR(RANK(I18,$I$7:$I$206,1),"")</f>
        <v/>
      </c>
      <c r="D18" s="5">
        <v>212</v>
      </c>
      <c r="E18" s="3" t="str">
        <f>IF(VLOOKUP(D18,[1]Dossardage!$B$4:$G$203,6,FALSE)="50 haies",VLOOKUP(D18,[1]Dossardage!$B$4:$G$203,2,FALSE),"")</f>
        <v/>
      </c>
      <c r="F18" s="3" t="str">
        <f>IF(VLOOKUP(D18,[1]Dossardage!$B$4:$G$203,6,FALSE)="50 haies",VLOOKUP(D18,[1]Dossardage!$B$4:$G$203,3,FALSE),"")</f>
        <v/>
      </c>
      <c r="G18" s="3" t="str">
        <f>IF(VLOOKUP(D18,[1]Dossardage!$B$4:$G$203,6,FALSE)="50 haies",VLOOKUP(D18,[1]Dossardage!$B$4:$G$203,4,FALSE),"")</f>
        <v/>
      </c>
      <c r="H18" s="3" t="str">
        <f>IF(VLOOKUP(D18,[1]Dossardage!$B$4:$G$203,6,FALSE)="50 haies",VLOOKUP(D18,[1]Dossardage!$B$4:$G$203,5,FALSE),"")</f>
        <v/>
      </c>
      <c r="I18" s="14"/>
      <c r="J18" s="10" t="str">
        <f>IFERROR(VLOOKUP(I18,$L$7:$M$56,2,TRUE),"0")</f>
        <v>0</v>
      </c>
      <c r="L18" s="14">
        <v>8</v>
      </c>
      <c r="M18" s="1">
        <f>M17-1</f>
        <v>39</v>
      </c>
    </row>
    <row r="19" spans="3:13" x14ac:dyDescent="0.25">
      <c r="C19" s="22" t="str">
        <f>IFERROR(RANK(I19,$I$7:$I$206,1),"")</f>
        <v/>
      </c>
      <c r="D19" s="5">
        <v>213</v>
      </c>
      <c r="E19" s="3" t="str">
        <f>IF(VLOOKUP(D19,[1]Dossardage!$B$4:$G$203,6,FALSE)="50 haies",VLOOKUP(D19,[1]Dossardage!$B$4:$G$203,2,FALSE),"")</f>
        <v/>
      </c>
      <c r="F19" s="3" t="str">
        <f>IF(VLOOKUP(D19,[1]Dossardage!$B$4:$G$203,6,FALSE)="50 haies",VLOOKUP(D19,[1]Dossardage!$B$4:$G$203,3,FALSE),"")</f>
        <v/>
      </c>
      <c r="G19" s="3" t="str">
        <f>IF(VLOOKUP(D19,[1]Dossardage!$B$4:$G$203,6,FALSE)="50 haies",VLOOKUP(D19,[1]Dossardage!$B$4:$G$203,4,FALSE),"")</f>
        <v/>
      </c>
      <c r="H19" s="3" t="str">
        <f>IF(VLOOKUP(D19,[1]Dossardage!$B$4:$G$203,6,FALSE)="50 haies",VLOOKUP(D19,[1]Dossardage!$B$4:$G$203,5,FALSE),"")</f>
        <v/>
      </c>
      <c r="I19" s="14"/>
      <c r="J19" s="10" t="str">
        <f>IFERROR(VLOOKUP(I19,$L$7:$M$56,2,TRUE),"0")</f>
        <v>0</v>
      </c>
      <c r="L19" s="14">
        <v>8.1</v>
      </c>
      <c r="M19" s="1">
        <f>M18-1</f>
        <v>38</v>
      </c>
    </row>
    <row r="20" spans="3:13" x14ac:dyDescent="0.25">
      <c r="C20" s="22" t="str">
        <f>IFERROR(RANK(I20,$I$7:$I$206,1),"")</f>
        <v/>
      </c>
      <c r="D20" s="5">
        <v>214</v>
      </c>
      <c r="E20" s="3" t="str">
        <f>IF(VLOOKUP(D20,[1]Dossardage!$B$4:$G$203,6,FALSE)="50 haies",VLOOKUP(D20,[1]Dossardage!$B$4:$G$203,2,FALSE),"")</f>
        <v/>
      </c>
      <c r="F20" s="3" t="str">
        <f>IF(VLOOKUP(D20,[1]Dossardage!$B$4:$G$203,6,FALSE)="50 haies",VLOOKUP(D20,[1]Dossardage!$B$4:$G$203,3,FALSE),"")</f>
        <v/>
      </c>
      <c r="G20" s="3" t="str">
        <f>IF(VLOOKUP(D20,[1]Dossardage!$B$4:$G$203,6,FALSE)="50 haies",VLOOKUP(D20,[1]Dossardage!$B$4:$G$203,4,FALSE),"")</f>
        <v/>
      </c>
      <c r="H20" s="3" t="str">
        <f>IF(VLOOKUP(D20,[1]Dossardage!$B$4:$G$203,6,FALSE)="50 haies",VLOOKUP(D20,[1]Dossardage!$B$4:$G$203,5,FALSE),"")</f>
        <v/>
      </c>
      <c r="I20" s="14"/>
      <c r="J20" s="10" t="str">
        <f>IFERROR(VLOOKUP(I20,$L$7:$M$56,2,TRUE),"0")</f>
        <v>0</v>
      </c>
      <c r="L20" s="14">
        <v>8.1999999999999993</v>
      </c>
      <c r="M20" s="1">
        <f>M19-1</f>
        <v>37</v>
      </c>
    </row>
    <row r="21" spans="3:13" x14ac:dyDescent="0.25">
      <c r="C21" s="22">
        <f>IFERROR(RANK(I21,$I$7:$I$206,1),"")</f>
        <v>12</v>
      </c>
      <c r="D21" s="5">
        <v>215</v>
      </c>
      <c r="E21" s="3" t="str">
        <f>IF(VLOOKUP(D21,[1]Dossardage!$B$4:$G$203,6,FALSE)="50 haies",VLOOKUP(D21,[1]Dossardage!$B$4:$G$203,2,FALSE),"")</f>
        <v>DREHER</v>
      </c>
      <c r="F21" s="3" t="str">
        <f>IF(VLOOKUP(D21,[1]Dossardage!$B$4:$G$203,6,FALSE)="50 haies",VLOOKUP(D21,[1]Dossardage!$B$4:$G$203,3,FALSE),"")</f>
        <v>Louis</v>
      </c>
      <c r="G21" s="3" t="str">
        <f>IF(VLOOKUP(D21,[1]Dossardage!$B$4:$G$203,6,FALSE)="50 haies",VLOOKUP(D21,[1]Dossardage!$B$4:$G$203,4,FALSE),"")</f>
        <v>BG</v>
      </c>
      <c r="H21" s="3" t="str">
        <f>IF(VLOOKUP(D21,[1]Dossardage!$B$4:$G$203,6,FALSE)="50 haies",VLOOKUP(D21,[1]Dossardage!$B$4:$G$203,5,FALSE),"")</f>
        <v>Collège de la Retourne</v>
      </c>
      <c r="I21" s="14">
        <v>11.6</v>
      </c>
      <c r="J21" s="10">
        <f>IFERROR(VLOOKUP(I21,$L$7:$M$56,2,TRUE),"0")</f>
        <v>14</v>
      </c>
      <c r="L21" s="14">
        <v>8.3000000000000007</v>
      </c>
      <c r="M21" s="1">
        <f>M20-1</f>
        <v>36</v>
      </c>
    </row>
    <row r="22" spans="3:13" x14ac:dyDescent="0.25">
      <c r="C22" s="22" t="str">
        <f>IFERROR(RANK(I22,$I$7:$I$206,1),"")</f>
        <v/>
      </c>
      <c r="D22" s="5">
        <v>216</v>
      </c>
      <c r="E22" s="3" t="str">
        <f>IF(VLOOKUP(D22,[1]Dossardage!$B$4:$G$203,6,FALSE)="50 haies",VLOOKUP(D22,[1]Dossardage!$B$4:$G$203,2,FALSE),"")</f>
        <v/>
      </c>
      <c r="F22" s="3" t="str">
        <f>IF(VLOOKUP(D22,[1]Dossardage!$B$4:$G$203,6,FALSE)="50 haies",VLOOKUP(D22,[1]Dossardage!$B$4:$G$203,3,FALSE),"")</f>
        <v/>
      </c>
      <c r="G22" s="3" t="str">
        <f>IF(VLOOKUP(D22,[1]Dossardage!$B$4:$G$203,6,FALSE)="50 haies",VLOOKUP(D22,[1]Dossardage!$B$4:$G$203,4,FALSE),"")</f>
        <v/>
      </c>
      <c r="H22" s="3" t="str">
        <f>IF(VLOOKUP(D22,[1]Dossardage!$B$4:$G$203,6,FALSE)="50 haies",VLOOKUP(D22,[1]Dossardage!$B$4:$G$203,5,FALSE),"")</f>
        <v/>
      </c>
      <c r="I22" s="14"/>
      <c r="J22" s="10" t="str">
        <f>IFERROR(VLOOKUP(I22,$L$7:$M$56,2,TRUE),"0")</f>
        <v>0</v>
      </c>
      <c r="L22" s="14">
        <v>8.4</v>
      </c>
      <c r="M22" s="1">
        <f>M21-1</f>
        <v>35</v>
      </c>
    </row>
    <row r="23" spans="3:13" x14ac:dyDescent="0.25">
      <c r="C23" s="22">
        <f>IFERROR(RANK(I23,$I$7:$I$206,1),"")</f>
        <v>7</v>
      </c>
      <c r="D23" s="5">
        <v>217</v>
      </c>
      <c r="E23" s="3" t="str">
        <f>IF(VLOOKUP(D23,[1]Dossardage!$B$4:$G$203,6,FALSE)="50 haies",VLOOKUP(D23,[1]Dossardage!$B$4:$G$203,2,FALSE),"")</f>
        <v>DECORNE</v>
      </c>
      <c r="F23" s="3" t="str">
        <f>IF(VLOOKUP(D23,[1]Dossardage!$B$4:$G$203,6,FALSE)="50 haies",VLOOKUP(D23,[1]Dossardage!$B$4:$G$203,3,FALSE),"")</f>
        <v>Louis</v>
      </c>
      <c r="G23" s="3" t="str">
        <f>IF(VLOOKUP(D23,[1]Dossardage!$B$4:$G$203,6,FALSE)="50 haies",VLOOKUP(D23,[1]Dossardage!$B$4:$G$203,4,FALSE),"")</f>
        <v>BG</v>
      </c>
      <c r="H23" s="3" t="str">
        <f>IF(VLOOKUP(D23,[1]Dossardage!$B$4:$G$203,6,FALSE)="50 haies",VLOOKUP(D23,[1]Dossardage!$B$4:$G$203,5,FALSE),"")</f>
        <v>Collège de la Retourne</v>
      </c>
      <c r="I23" s="14">
        <v>11</v>
      </c>
      <c r="J23" s="10">
        <f>IFERROR(VLOOKUP(I23,$L$7:$M$56,2,TRUE),"0")</f>
        <v>16</v>
      </c>
      <c r="L23" s="14">
        <v>8.5</v>
      </c>
      <c r="M23" s="1">
        <f>M22-1</f>
        <v>34</v>
      </c>
    </row>
    <row r="24" spans="3:13" x14ac:dyDescent="0.25">
      <c r="C24" s="22" t="str">
        <f>IFERROR(RANK(I24,$I$7:$I$206,1),"")</f>
        <v/>
      </c>
      <c r="D24" s="5">
        <v>218</v>
      </c>
      <c r="E24" s="3" t="str">
        <f>IF(VLOOKUP(D24,[1]Dossardage!$B$4:$G$203,6,FALSE)="50 haies",VLOOKUP(D24,[1]Dossardage!$B$4:$G$203,2,FALSE),"")</f>
        <v/>
      </c>
      <c r="F24" s="3" t="str">
        <f>IF(VLOOKUP(D24,[1]Dossardage!$B$4:$G$203,6,FALSE)="50 haies",VLOOKUP(D24,[1]Dossardage!$B$4:$G$203,3,FALSE),"")</f>
        <v/>
      </c>
      <c r="G24" s="3" t="str">
        <f>IF(VLOOKUP(D24,[1]Dossardage!$B$4:$G$203,6,FALSE)="50 haies",VLOOKUP(D24,[1]Dossardage!$B$4:$G$203,4,FALSE),"")</f>
        <v/>
      </c>
      <c r="H24" s="3" t="str">
        <f>IF(VLOOKUP(D24,[1]Dossardage!$B$4:$G$203,6,FALSE)="50 haies",VLOOKUP(D24,[1]Dossardage!$B$4:$G$203,5,FALSE),"")</f>
        <v/>
      </c>
      <c r="I24" s="14"/>
      <c r="J24" s="10" t="str">
        <f>IFERROR(VLOOKUP(I24,$L$7:$M$56,2,TRUE),"0")</f>
        <v>0</v>
      </c>
      <c r="L24" s="14">
        <v>8.6</v>
      </c>
      <c r="M24" s="1">
        <f>M23-1</f>
        <v>33</v>
      </c>
    </row>
    <row r="25" spans="3:13" x14ac:dyDescent="0.25">
      <c r="C25" s="22" t="str">
        <f>IFERROR(RANK(I25,$I$7:$I$206,1),"")</f>
        <v/>
      </c>
      <c r="D25" s="5">
        <v>219</v>
      </c>
      <c r="E25" s="3" t="str">
        <f>IF(VLOOKUP(D25,[1]Dossardage!$B$4:$G$203,6,FALSE)="50 haies",VLOOKUP(D25,[1]Dossardage!$B$4:$G$203,2,FALSE),"")</f>
        <v/>
      </c>
      <c r="F25" s="3" t="str">
        <f>IF(VLOOKUP(D25,[1]Dossardage!$B$4:$G$203,6,FALSE)="50 haies",VLOOKUP(D25,[1]Dossardage!$B$4:$G$203,3,FALSE),"")</f>
        <v/>
      </c>
      <c r="G25" s="3" t="str">
        <f>IF(VLOOKUP(D25,[1]Dossardage!$B$4:$G$203,6,FALSE)="50 haies",VLOOKUP(D25,[1]Dossardage!$B$4:$G$203,4,FALSE),"")</f>
        <v/>
      </c>
      <c r="H25" s="3" t="str">
        <f>IF(VLOOKUP(D25,[1]Dossardage!$B$4:$G$203,6,FALSE)="50 haies",VLOOKUP(D25,[1]Dossardage!$B$4:$G$203,5,FALSE),"")</f>
        <v/>
      </c>
      <c r="I25" s="14"/>
      <c r="J25" s="10" t="str">
        <f>IFERROR(VLOOKUP(I25,$L$7:$M$56,2,TRUE),"0")</f>
        <v>0</v>
      </c>
      <c r="L25" s="14">
        <v>8.6999999999999993</v>
      </c>
      <c r="M25" s="1">
        <f>M24-1</f>
        <v>32</v>
      </c>
    </row>
    <row r="26" spans="3:13" x14ac:dyDescent="0.25">
      <c r="C26" s="22" t="str">
        <f>IFERROR(RANK(I26,$I$7:$I$206,1),"")</f>
        <v/>
      </c>
      <c r="D26" s="5">
        <v>220</v>
      </c>
      <c r="E26" s="3" t="str">
        <f>IF(VLOOKUP(D26,[1]Dossardage!$B$4:$G$203,6,FALSE)="50 haies",VLOOKUP(D26,[1]Dossardage!$B$4:$G$203,2,FALSE),"")</f>
        <v/>
      </c>
      <c r="F26" s="3" t="str">
        <f>IF(VLOOKUP(D26,[1]Dossardage!$B$4:$G$203,6,FALSE)="50 haies",VLOOKUP(D26,[1]Dossardage!$B$4:$G$203,3,FALSE),"")</f>
        <v/>
      </c>
      <c r="G26" s="3" t="str">
        <f>IF(VLOOKUP(D26,[1]Dossardage!$B$4:$G$203,6,FALSE)="50 haies",VLOOKUP(D26,[1]Dossardage!$B$4:$G$203,4,FALSE),"")</f>
        <v/>
      </c>
      <c r="H26" s="3" t="str">
        <f>IF(VLOOKUP(D26,[1]Dossardage!$B$4:$G$203,6,FALSE)="50 haies",VLOOKUP(D26,[1]Dossardage!$B$4:$G$203,5,FALSE),"")</f>
        <v/>
      </c>
      <c r="I26" s="14"/>
      <c r="J26" s="10" t="str">
        <f>IFERROR(VLOOKUP(I26,$L$7:$M$56,2,TRUE),"0")</f>
        <v>0</v>
      </c>
      <c r="L26" s="14">
        <v>8.8000000000000007</v>
      </c>
      <c r="M26" s="1">
        <f>M25-1</f>
        <v>31</v>
      </c>
    </row>
    <row r="27" spans="3:13" x14ac:dyDescent="0.25">
      <c r="C27" s="22">
        <f>IFERROR(RANK(I27,$I$7:$I$206,1),"")</f>
        <v>16</v>
      </c>
      <c r="D27" s="5">
        <v>221</v>
      </c>
      <c r="E27" s="3" t="str">
        <f>IF(VLOOKUP(D27,[1]Dossardage!$B$4:$G$203,6,FALSE)="50 haies",VLOOKUP(D27,[1]Dossardage!$B$4:$G$203,2,FALSE),"")</f>
        <v>GOGLIN</v>
      </c>
      <c r="F27" s="3" t="str">
        <f>IF(VLOOKUP(D27,[1]Dossardage!$B$4:$G$203,6,FALSE)="50 haies",VLOOKUP(D27,[1]Dossardage!$B$4:$G$203,3,FALSE),"")</f>
        <v>Timéo</v>
      </c>
      <c r="G27" s="3" t="str">
        <f>IF(VLOOKUP(D27,[1]Dossardage!$B$4:$G$203,6,FALSE)="50 haies",VLOOKUP(D27,[1]Dossardage!$B$4:$G$203,4,FALSE),"")</f>
        <v>BG</v>
      </c>
      <c r="H27" s="3" t="str">
        <f>IF(VLOOKUP(D27,[1]Dossardage!$B$4:$G$203,6,FALSE)="50 haies",VLOOKUP(D27,[1]Dossardage!$B$4:$G$203,5,FALSE),"")</f>
        <v>Collège de la Retourne</v>
      </c>
      <c r="I27" s="14">
        <v>12.2</v>
      </c>
      <c r="J27" s="10">
        <f>IFERROR(VLOOKUP(I27,$L$7:$M$56,2,TRUE),"0")</f>
        <v>12</v>
      </c>
      <c r="L27" s="14">
        <v>8.9</v>
      </c>
      <c r="M27" s="1">
        <f>M26-1</f>
        <v>30</v>
      </c>
    </row>
    <row r="28" spans="3:13" x14ac:dyDescent="0.25">
      <c r="C28" s="22">
        <f>IFERROR(RANK(I28,$I$7:$I$206,1),"")</f>
        <v>1</v>
      </c>
      <c r="D28" s="5">
        <v>222</v>
      </c>
      <c r="E28" s="3" t="str">
        <f>IF(VLOOKUP(D28,[1]Dossardage!$B$4:$G$203,6,FALSE)="50 haies",VLOOKUP(D28,[1]Dossardage!$B$4:$G$203,2,FALSE),"")</f>
        <v>LAMBERT</v>
      </c>
      <c r="F28" s="3" t="str">
        <f>IF(VLOOKUP(D28,[1]Dossardage!$B$4:$G$203,6,FALSE)="50 haies",VLOOKUP(D28,[1]Dossardage!$B$4:$G$203,3,FALSE),"")</f>
        <v>Martin</v>
      </c>
      <c r="G28" s="3" t="str">
        <f>IF(VLOOKUP(D28,[1]Dossardage!$B$4:$G$203,6,FALSE)="50 haies",VLOOKUP(D28,[1]Dossardage!$B$4:$G$203,4,FALSE),"")</f>
        <v>BG</v>
      </c>
      <c r="H28" s="3" t="str">
        <f>IF(VLOOKUP(D28,[1]Dossardage!$B$4:$G$203,6,FALSE)="50 haies",VLOOKUP(D28,[1]Dossardage!$B$4:$G$203,5,FALSE),"")</f>
        <v>Collège de la Retourne</v>
      </c>
      <c r="I28" s="14">
        <v>8.8000000000000007</v>
      </c>
      <c r="J28" s="10">
        <f>IFERROR(VLOOKUP(I28,$L$7:$M$56,2,TRUE),"0")</f>
        <v>31</v>
      </c>
      <c r="L28" s="14">
        <v>9</v>
      </c>
      <c r="M28" s="1">
        <f>M27-1</f>
        <v>29</v>
      </c>
    </row>
    <row r="29" spans="3:13" x14ac:dyDescent="0.25">
      <c r="C29" s="22">
        <f>IFERROR(RANK(I29,$I$7:$I$206,1),"")</f>
        <v>12</v>
      </c>
      <c r="D29" s="5">
        <v>223</v>
      </c>
      <c r="E29" s="3" t="str">
        <f>IF(VLOOKUP(D29,[1]Dossardage!$B$4:$G$203,6,FALSE)="50 haies",VLOOKUP(D29,[1]Dossardage!$B$4:$G$203,2,FALSE),"")</f>
        <v>LANNUZEL</v>
      </c>
      <c r="F29" s="3" t="str">
        <f>IF(VLOOKUP(D29,[1]Dossardage!$B$4:$G$203,6,FALSE)="50 haies",VLOOKUP(D29,[1]Dossardage!$B$4:$G$203,3,FALSE),"")</f>
        <v>Malo</v>
      </c>
      <c r="G29" s="3" t="str">
        <f>IF(VLOOKUP(D29,[1]Dossardage!$B$4:$G$203,6,FALSE)="50 haies",VLOOKUP(D29,[1]Dossardage!$B$4:$G$203,4,FALSE),"")</f>
        <v>BG</v>
      </c>
      <c r="H29" s="3" t="str">
        <f>IF(VLOOKUP(D29,[1]Dossardage!$B$4:$G$203,6,FALSE)="50 haies",VLOOKUP(D29,[1]Dossardage!$B$4:$G$203,5,FALSE),"")</f>
        <v>Collège de la Retourne</v>
      </c>
      <c r="I29" s="14">
        <v>11.6</v>
      </c>
      <c r="J29" s="10">
        <f>IFERROR(VLOOKUP(I29,$L$7:$M$56,2,TRUE),"0")</f>
        <v>14</v>
      </c>
      <c r="L29" s="14">
        <v>9.1</v>
      </c>
      <c r="M29" s="1">
        <f>M28-1</f>
        <v>28</v>
      </c>
    </row>
    <row r="30" spans="3:13" x14ac:dyDescent="0.25">
      <c r="C30" s="22" t="str">
        <f>IFERROR(RANK(I30,$I$7:$I$206,1),"")</f>
        <v/>
      </c>
      <c r="D30" s="5">
        <v>224</v>
      </c>
      <c r="E30" s="3" t="str">
        <f>IF(VLOOKUP(D30,[1]Dossardage!$B$4:$G$203,6,FALSE)="50 haies",VLOOKUP(D30,[1]Dossardage!$B$4:$G$203,2,FALSE),"")</f>
        <v/>
      </c>
      <c r="F30" s="3" t="str">
        <f>IF(VLOOKUP(D30,[1]Dossardage!$B$4:$G$203,6,FALSE)="50 haies",VLOOKUP(D30,[1]Dossardage!$B$4:$G$203,3,FALSE),"")</f>
        <v/>
      </c>
      <c r="G30" s="3" t="str">
        <f>IF(VLOOKUP(D30,[1]Dossardage!$B$4:$G$203,6,FALSE)="50 haies",VLOOKUP(D30,[1]Dossardage!$B$4:$G$203,4,FALSE),"")</f>
        <v/>
      </c>
      <c r="H30" s="3" t="str">
        <f>IF(VLOOKUP(D30,[1]Dossardage!$B$4:$G$203,6,FALSE)="50 haies",VLOOKUP(D30,[1]Dossardage!$B$4:$G$203,5,FALSE),"")</f>
        <v/>
      </c>
      <c r="I30" s="14"/>
      <c r="J30" s="10" t="str">
        <f>IFERROR(VLOOKUP(I30,$L$7:$M$56,2,TRUE),"0")</f>
        <v>0</v>
      </c>
      <c r="L30" s="14">
        <v>9.1999999999999993</v>
      </c>
      <c r="M30" s="1">
        <f>M29-1</f>
        <v>27</v>
      </c>
    </row>
    <row r="31" spans="3:13" x14ac:dyDescent="0.25">
      <c r="C31" s="22" t="str">
        <f>IFERROR(RANK(I31,$I$7:$I$206,1),"")</f>
        <v/>
      </c>
      <c r="D31" s="5">
        <v>225</v>
      </c>
      <c r="E31" s="3" t="str">
        <f>IF(VLOOKUP(D31,[1]Dossardage!$B$4:$G$203,6,FALSE)="50 haies",VLOOKUP(D31,[1]Dossardage!$B$4:$G$203,2,FALSE),"")</f>
        <v/>
      </c>
      <c r="F31" s="3" t="str">
        <f>IF(VLOOKUP(D31,[1]Dossardage!$B$4:$G$203,6,FALSE)="50 haies",VLOOKUP(D31,[1]Dossardage!$B$4:$G$203,3,FALSE),"")</f>
        <v/>
      </c>
      <c r="G31" s="3" t="str">
        <f>IF(VLOOKUP(D31,[1]Dossardage!$B$4:$G$203,6,FALSE)="50 haies",VLOOKUP(D31,[1]Dossardage!$B$4:$G$203,4,FALSE),"")</f>
        <v/>
      </c>
      <c r="H31" s="3" t="str">
        <f>IF(VLOOKUP(D31,[1]Dossardage!$B$4:$G$203,6,FALSE)="50 haies",VLOOKUP(D31,[1]Dossardage!$B$4:$G$203,5,FALSE),"")</f>
        <v/>
      </c>
      <c r="I31" s="14"/>
      <c r="J31" s="10" t="str">
        <f>IFERROR(VLOOKUP(I31,$L$7:$M$56,2,TRUE),"0")</f>
        <v>0</v>
      </c>
      <c r="L31" s="14">
        <v>9.3000000000000007</v>
      </c>
      <c r="M31" s="1">
        <f>M30-1</f>
        <v>26</v>
      </c>
    </row>
    <row r="32" spans="3:13" x14ac:dyDescent="0.25">
      <c r="C32" s="22" t="str">
        <f>IFERROR(RANK(I32,$I$7:$I$206,1),"")</f>
        <v/>
      </c>
      <c r="D32" s="5">
        <v>226</v>
      </c>
      <c r="E32" s="3" t="str">
        <f>IF(VLOOKUP(D32,[1]Dossardage!$B$4:$G$203,6,FALSE)="50 haies",VLOOKUP(D32,[1]Dossardage!$B$4:$G$203,2,FALSE),"")</f>
        <v/>
      </c>
      <c r="F32" s="3" t="str">
        <f>IF(VLOOKUP(D32,[1]Dossardage!$B$4:$G$203,6,FALSE)="50 haies",VLOOKUP(D32,[1]Dossardage!$B$4:$G$203,3,FALSE),"")</f>
        <v/>
      </c>
      <c r="G32" s="3" t="str">
        <f>IF(VLOOKUP(D32,[1]Dossardage!$B$4:$G$203,6,FALSE)="50 haies",VLOOKUP(D32,[1]Dossardage!$B$4:$G$203,4,FALSE),"")</f>
        <v/>
      </c>
      <c r="H32" s="3" t="str">
        <f>IF(VLOOKUP(D32,[1]Dossardage!$B$4:$G$203,6,FALSE)="50 haies",VLOOKUP(D32,[1]Dossardage!$B$4:$G$203,5,FALSE),"")</f>
        <v/>
      </c>
      <c r="I32" s="14"/>
      <c r="J32" s="10" t="str">
        <f>IFERROR(VLOOKUP(I32,$L$7:$M$56,2,TRUE),"0")</f>
        <v>0</v>
      </c>
      <c r="L32" s="14">
        <v>9.4</v>
      </c>
      <c r="M32" s="1">
        <f>M31-1</f>
        <v>25</v>
      </c>
    </row>
    <row r="33" spans="3:13" x14ac:dyDescent="0.25">
      <c r="C33" s="22" t="str">
        <f>IFERROR(RANK(I33,$I$7:$I$206,1),"")</f>
        <v/>
      </c>
      <c r="D33" s="5">
        <v>227</v>
      </c>
      <c r="E33" s="3" t="str">
        <f>IF(VLOOKUP(D33,[1]Dossardage!$B$4:$G$203,6,FALSE)="50 haies",VLOOKUP(D33,[1]Dossardage!$B$4:$G$203,2,FALSE),"")</f>
        <v/>
      </c>
      <c r="F33" s="3" t="str">
        <f>IF(VLOOKUP(D33,[1]Dossardage!$B$4:$G$203,6,FALSE)="50 haies",VLOOKUP(D33,[1]Dossardage!$B$4:$G$203,3,FALSE),"")</f>
        <v/>
      </c>
      <c r="G33" s="3" t="str">
        <f>IF(VLOOKUP(D33,[1]Dossardage!$B$4:$G$203,6,FALSE)="50 haies",VLOOKUP(D33,[1]Dossardage!$B$4:$G$203,4,FALSE),"")</f>
        <v/>
      </c>
      <c r="H33" s="3" t="str">
        <f>IF(VLOOKUP(D33,[1]Dossardage!$B$4:$G$203,6,FALSE)="50 haies",VLOOKUP(D33,[1]Dossardage!$B$4:$G$203,5,FALSE),"")</f>
        <v/>
      </c>
      <c r="I33" s="14"/>
      <c r="J33" s="10" t="str">
        <f>IFERROR(VLOOKUP(I33,$L$7:$M$56,2,TRUE),"0")</f>
        <v>0</v>
      </c>
      <c r="L33" s="14">
        <v>9.5</v>
      </c>
      <c r="M33" s="1">
        <f>M32-1</f>
        <v>24</v>
      </c>
    </row>
    <row r="34" spans="3:13" x14ac:dyDescent="0.25">
      <c r="C34" s="22" t="str">
        <f>IFERROR(RANK(I34,$I$7:$I$206,1),"")</f>
        <v/>
      </c>
      <c r="D34" s="5">
        <v>228</v>
      </c>
      <c r="E34" s="3" t="str">
        <f>IF(VLOOKUP(D34,[1]Dossardage!$B$4:$G$203,6,FALSE)="50 haies",VLOOKUP(D34,[1]Dossardage!$B$4:$G$203,2,FALSE),"")</f>
        <v/>
      </c>
      <c r="F34" s="3" t="str">
        <f>IF(VLOOKUP(D34,[1]Dossardage!$B$4:$G$203,6,FALSE)="50 haies",VLOOKUP(D34,[1]Dossardage!$B$4:$G$203,3,FALSE),"")</f>
        <v/>
      </c>
      <c r="G34" s="3" t="str">
        <f>IF(VLOOKUP(D34,[1]Dossardage!$B$4:$G$203,6,FALSE)="50 haies",VLOOKUP(D34,[1]Dossardage!$B$4:$G$203,4,FALSE),"")</f>
        <v/>
      </c>
      <c r="H34" s="3" t="str">
        <f>IF(VLOOKUP(D34,[1]Dossardage!$B$4:$G$203,6,FALSE)="50 haies",VLOOKUP(D34,[1]Dossardage!$B$4:$G$203,5,FALSE),"")</f>
        <v/>
      </c>
      <c r="I34" s="14"/>
      <c r="J34" s="10" t="str">
        <f>IFERROR(VLOOKUP(I34,$L$7:$M$56,2,TRUE),"0")</f>
        <v>0</v>
      </c>
      <c r="L34" s="14">
        <v>9.6</v>
      </c>
      <c r="M34" s="1">
        <f>M33-1</f>
        <v>23</v>
      </c>
    </row>
    <row r="35" spans="3:13" x14ac:dyDescent="0.25">
      <c r="C35" s="22" t="str">
        <f>IFERROR(RANK(I35,$I$7:$I$206,1),"")</f>
        <v/>
      </c>
      <c r="D35" s="5">
        <v>229</v>
      </c>
      <c r="E35" s="3" t="str">
        <f>IF(VLOOKUP(D35,[1]Dossardage!$B$4:$G$203,6,FALSE)="50 haies",VLOOKUP(D35,[1]Dossardage!$B$4:$G$203,2,FALSE),"")</f>
        <v/>
      </c>
      <c r="F35" s="3" t="str">
        <f>IF(VLOOKUP(D35,[1]Dossardage!$B$4:$G$203,6,FALSE)="50 haies",VLOOKUP(D35,[1]Dossardage!$B$4:$G$203,3,FALSE),"")</f>
        <v/>
      </c>
      <c r="G35" s="3" t="str">
        <f>IF(VLOOKUP(D35,[1]Dossardage!$B$4:$G$203,6,FALSE)="50 haies",VLOOKUP(D35,[1]Dossardage!$B$4:$G$203,4,FALSE),"")</f>
        <v/>
      </c>
      <c r="H35" s="3" t="str">
        <f>IF(VLOOKUP(D35,[1]Dossardage!$B$4:$G$203,6,FALSE)="50 haies",VLOOKUP(D35,[1]Dossardage!$B$4:$G$203,5,FALSE),"")</f>
        <v/>
      </c>
      <c r="I35" s="14"/>
      <c r="J35" s="10" t="str">
        <f>IFERROR(VLOOKUP(I35,$L$7:$M$56,2,TRUE),"0")</f>
        <v>0</v>
      </c>
      <c r="L35" s="14">
        <v>9.6999999999999993</v>
      </c>
      <c r="M35" s="1">
        <f>M34-1</f>
        <v>22</v>
      </c>
    </row>
    <row r="36" spans="3:13" x14ac:dyDescent="0.25">
      <c r="C36" s="22" t="str">
        <f>IFERROR(RANK(I36,$I$7:$I$206,1),"")</f>
        <v/>
      </c>
      <c r="D36" s="5">
        <v>230</v>
      </c>
      <c r="E36" s="3" t="str">
        <f>IF(VLOOKUP(D36,[1]Dossardage!$B$4:$G$203,6,FALSE)="50 haies",VLOOKUP(D36,[1]Dossardage!$B$4:$G$203,2,FALSE),"")</f>
        <v/>
      </c>
      <c r="F36" s="3" t="str">
        <f>IF(VLOOKUP(D36,[1]Dossardage!$B$4:$G$203,6,FALSE)="50 haies",VLOOKUP(D36,[1]Dossardage!$B$4:$G$203,3,FALSE),"")</f>
        <v/>
      </c>
      <c r="G36" s="3" t="str">
        <f>IF(VLOOKUP(D36,[1]Dossardage!$B$4:$G$203,6,FALSE)="50 haies",VLOOKUP(D36,[1]Dossardage!$B$4:$G$203,4,FALSE),"")</f>
        <v/>
      </c>
      <c r="H36" s="3" t="str">
        <f>IF(VLOOKUP(D36,[1]Dossardage!$B$4:$G$203,6,FALSE)="50 haies",VLOOKUP(D36,[1]Dossardage!$B$4:$G$203,5,FALSE),"")</f>
        <v/>
      </c>
      <c r="I36" s="14"/>
      <c r="J36" s="10" t="str">
        <f>IFERROR(VLOOKUP(I36,$L$7:$M$56,2,TRUE),"0")</f>
        <v>0</v>
      </c>
      <c r="L36" s="14">
        <v>9.8000000000000007</v>
      </c>
      <c r="M36" s="1">
        <f>M35-1</f>
        <v>21</v>
      </c>
    </row>
    <row r="37" spans="3:13" x14ac:dyDescent="0.25">
      <c r="C37" s="22" t="str">
        <f>IFERROR(RANK(I37,$I$7:$I$206,1),"")</f>
        <v/>
      </c>
      <c r="D37" s="5">
        <v>231</v>
      </c>
      <c r="E37" s="3" t="str">
        <f>IF(VLOOKUP(D37,[1]Dossardage!$B$4:$G$203,6,FALSE)="50 haies",VLOOKUP(D37,[1]Dossardage!$B$4:$G$203,2,FALSE),"")</f>
        <v/>
      </c>
      <c r="F37" s="3" t="str">
        <f>IF(VLOOKUP(D37,[1]Dossardage!$B$4:$G$203,6,FALSE)="50 haies",VLOOKUP(D37,[1]Dossardage!$B$4:$G$203,3,FALSE),"")</f>
        <v/>
      </c>
      <c r="G37" s="3" t="str">
        <f>IF(VLOOKUP(D37,[1]Dossardage!$B$4:$G$203,6,FALSE)="50 haies",VLOOKUP(D37,[1]Dossardage!$B$4:$G$203,4,FALSE),"")</f>
        <v/>
      </c>
      <c r="H37" s="3" t="str">
        <f>IF(VLOOKUP(D37,[1]Dossardage!$B$4:$G$203,6,FALSE)="50 haies",VLOOKUP(D37,[1]Dossardage!$B$4:$G$203,5,FALSE),"")</f>
        <v/>
      </c>
      <c r="I37" s="14"/>
      <c r="J37" s="10" t="str">
        <f>IFERROR(VLOOKUP(I37,$L$7:$M$56,2,TRUE),"0")</f>
        <v>0</v>
      </c>
      <c r="L37" s="14">
        <v>9.9</v>
      </c>
      <c r="M37" s="1">
        <f>M36-1</f>
        <v>20</v>
      </c>
    </row>
    <row r="38" spans="3:13" x14ac:dyDescent="0.25">
      <c r="C38" s="22" t="str">
        <f>IFERROR(RANK(I38,$I$7:$I$206,1),"")</f>
        <v/>
      </c>
      <c r="D38" s="5">
        <v>232</v>
      </c>
      <c r="E38" s="3" t="str">
        <f>IF(VLOOKUP(D38,[1]Dossardage!$B$4:$G$203,6,FALSE)="50 haies",VLOOKUP(D38,[1]Dossardage!$B$4:$G$203,2,FALSE),"")</f>
        <v/>
      </c>
      <c r="F38" s="3" t="str">
        <f>IF(VLOOKUP(D38,[1]Dossardage!$B$4:$G$203,6,FALSE)="50 haies",VLOOKUP(D38,[1]Dossardage!$B$4:$G$203,3,FALSE),"")</f>
        <v/>
      </c>
      <c r="G38" s="3" t="str">
        <f>IF(VLOOKUP(D38,[1]Dossardage!$B$4:$G$203,6,FALSE)="50 haies",VLOOKUP(D38,[1]Dossardage!$B$4:$G$203,4,FALSE),"")</f>
        <v/>
      </c>
      <c r="H38" s="3" t="str">
        <f>IF(VLOOKUP(D38,[1]Dossardage!$B$4:$G$203,6,FALSE)="50 haies",VLOOKUP(D38,[1]Dossardage!$B$4:$G$203,5,FALSE),"")</f>
        <v/>
      </c>
      <c r="I38" s="14"/>
      <c r="J38" s="10" t="str">
        <f>IFERROR(VLOOKUP(I38,$L$7:$M$56,2,TRUE),"0")</f>
        <v>0</v>
      </c>
      <c r="L38" s="14">
        <v>10.199999999999999</v>
      </c>
      <c r="M38" s="1">
        <f>M37-1</f>
        <v>19</v>
      </c>
    </row>
    <row r="39" spans="3:13" x14ac:dyDescent="0.25">
      <c r="C39" s="22" t="str">
        <f>IFERROR(RANK(I39,$I$7:$I$206,1),"")</f>
        <v/>
      </c>
      <c r="D39" s="5">
        <v>233</v>
      </c>
      <c r="E39" s="3" t="str">
        <f>IF(VLOOKUP(D39,[1]Dossardage!$B$4:$G$203,6,FALSE)="50 haies",VLOOKUP(D39,[1]Dossardage!$B$4:$G$203,2,FALSE),"")</f>
        <v/>
      </c>
      <c r="F39" s="3" t="str">
        <f>IF(VLOOKUP(D39,[1]Dossardage!$B$4:$G$203,6,FALSE)="50 haies",VLOOKUP(D39,[1]Dossardage!$B$4:$G$203,3,FALSE),"")</f>
        <v/>
      </c>
      <c r="G39" s="3" t="str">
        <f>IF(VLOOKUP(D39,[1]Dossardage!$B$4:$G$203,6,FALSE)="50 haies",VLOOKUP(D39,[1]Dossardage!$B$4:$G$203,4,FALSE),"")</f>
        <v/>
      </c>
      <c r="H39" s="3" t="str">
        <f>IF(VLOOKUP(D39,[1]Dossardage!$B$4:$G$203,6,FALSE)="50 haies",VLOOKUP(D39,[1]Dossardage!$B$4:$G$203,5,FALSE),"")</f>
        <v/>
      </c>
      <c r="I39" s="14"/>
      <c r="J39" s="10" t="str">
        <f>IFERROR(VLOOKUP(I39,$L$7:$M$56,2,TRUE),"0")</f>
        <v>0</v>
      </c>
      <c r="L39" s="14">
        <v>10.5</v>
      </c>
      <c r="M39" s="1">
        <f>M38-1</f>
        <v>18</v>
      </c>
    </row>
    <row r="40" spans="3:13" x14ac:dyDescent="0.25">
      <c r="C40" s="22" t="str">
        <f>IFERROR(RANK(I40,$I$7:$I$206,1),"")</f>
        <v/>
      </c>
      <c r="D40" s="5">
        <v>234</v>
      </c>
      <c r="E40" s="3" t="str">
        <f>IF(VLOOKUP(D40,[1]Dossardage!$B$4:$G$203,6,FALSE)="50 haies",VLOOKUP(D40,[1]Dossardage!$B$4:$G$203,2,FALSE),"")</f>
        <v/>
      </c>
      <c r="F40" s="3" t="str">
        <f>IF(VLOOKUP(D40,[1]Dossardage!$B$4:$G$203,6,FALSE)="50 haies",VLOOKUP(D40,[1]Dossardage!$B$4:$G$203,3,FALSE),"")</f>
        <v/>
      </c>
      <c r="G40" s="3" t="str">
        <f>IF(VLOOKUP(D40,[1]Dossardage!$B$4:$G$203,6,FALSE)="50 haies",VLOOKUP(D40,[1]Dossardage!$B$4:$G$203,4,FALSE),"")</f>
        <v/>
      </c>
      <c r="H40" s="3" t="str">
        <f>IF(VLOOKUP(D40,[1]Dossardage!$B$4:$G$203,6,FALSE)="50 haies",VLOOKUP(D40,[1]Dossardage!$B$4:$G$203,5,FALSE),"")</f>
        <v/>
      </c>
      <c r="I40" s="14"/>
      <c r="J40" s="10" t="str">
        <f>IFERROR(VLOOKUP(I40,$L$7:$M$56,2,TRUE),"0")</f>
        <v>0</v>
      </c>
      <c r="L40" s="14">
        <v>10.8</v>
      </c>
      <c r="M40" s="1">
        <f>M39-1</f>
        <v>17</v>
      </c>
    </row>
    <row r="41" spans="3:13" x14ac:dyDescent="0.25">
      <c r="C41" s="22" t="str">
        <f>IFERROR(RANK(I41,$I$7:$I$206,1),"")</f>
        <v/>
      </c>
      <c r="D41" s="5">
        <v>235</v>
      </c>
      <c r="E41" s="3" t="str">
        <f>IF(VLOOKUP(D41,[1]Dossardage!$B$4:$G$203,6,FALSE)="50 haies",VLOOKUP(D41,[1]Dossardage!$B$4:$G$203,2,FALSE),"")</f>
        <v/>
      </c>
      <c r="F41" s="3" t="str">
        <f>IF(VLOOKUP(D41,[1]Dossardage!$B$4:$G$203,6,FALSE)="50 haies",VLOOKUP(D41,[1]Dossardage!$B$4:$G$203,3,FALSE),"")</f>
        <v/>
      </c>
      <c r="G41" s="3" t="str">
        <f>IF(VLOOKUP(D41,[1]Dossardage!$B$4:$G$203,6,FALSE)="50 haies",VLOOKUP(D41,[1]Dossardage!$B$4:$G$203,4,FALSE),"")</f>
        <v/>
      </c>
      <c r="H41" s="3" t="str">
        <f>IF(VLOOKUP(D41,[1]Dossardage!$B$4:$G$203,6,FALSE)="50 haies",VLOOKUP(D41,[1]Dossardage!$B$4:$G$203,5,FALSE),"")</f>
        <v/>
      </c>
      <c r="I41" s="14"/>
      <c r="J41" s="10" t="str">
        <f>IFERROR(VLOOKUP(I41,$L$7:$M$56,2,TRUE),"0")</f>
        <v>0</v>
      </c>
      <c r="L41" s="14">
        <v>11</v>
      </c>
      <c r="M41" s="1">
        <f>M40-1</f>
        <v>16</v>
      </c>
    </row>
    <row r="42" spans="3:13" x14ac:dyDescent="0.25">
      <c r="C42" s="22" t="str">
        <f>IFERROR(RANK(I42,$I$7:$I$206,1),"")</f>
        <v/>
      </c>
      <c r="D42" s="5">
        <v>236</v>
      </c>
      <c r="E42" s="3" t="str">
        <f>IF(VLOOKUP(D42,[1]Dossardage!$B$4:$G$203,6,FALSE)="50 haies",VLOOKUP(D42,[1]Dossardage!$B$4:$G$203,2,FALSE),"")</f>
        <v/>
      </c>
      <c r="F42" s="3" t="str">
        <f>IF(VLOOKUP(D42,[1]Dossardage!$B$4:$G$203,6,FALSE)="50 haies",VLOOKUP(D42,[1]Dossardage!$B$4:$G$203,3,FALSE),"")</f>
        <v/>
      </c>
      <c r="G42" s="3" t="str">
        <f>IF(VLOOKUP(D42,[1]Dossardage!$B$4:$G$203,6,FALSE)="50 haies",VLOOKUP(D42,[1]Dossardage!$B$4:$G$203,4,FALSE),"")</f>
        <v/>
      </c>
      <c r="H42" s="3" t="str">
        <f>IF(VLOOKUP(D42,[1]Dossardage!$B$4:$G$203,6,FALSE)="50 haies",VLOOKUP(D42,[1]Dossardage!$B$4:$G$203,5,FALSE),"")</f>
        <v/>
      </c>
      <c r="I42" s="14"/>
      <c r="J42" s="10" t="str">
        <f>IFERROR(VLOOKUP(I42,$L$7:$M$56,2,TRUE),"0")</f>
        <v>0</v>
      </c>
      <c r="L42" s="14">
        <v>11.3</v>
      </c>
      <c r="M42" s="1">
        <f>M41-1</f>
        <v>15</v>
      </c>
    </row>
    <row r="43" spans="3:13" x14ac:dyDescent="0.25">
      <c r="C43" s="22" t="str">
        <f>IFERROR(RANK(I43,$I$7:$I$206,1),"")</f>
        <v/>
      </c>
      <c r="D43" s="5">
        <v>237</v>
      </c>
      <c r="E43" s="3" t="str">
        <f>IF(VLOOKUP(D43,[1]Dossardage!$B$4:$G$203,6,FALSE)="50 haies",VLOOKUP(D43,[1]Dossardage!$B$4:$G$203,2,FALSE),"")</f>
        <v/>
      </c>
      <c r="F43" s="3" t="str">
        <f>IF(VLOOKUP(D43,[1]Dossardage!$B$4:$G$203,6,FALSE)="50 haies",VLOOKUP(D43,[1]Dossardage!$B$4:$G$203,3,FALSE),"")</f>
        <v/>
      </c>
      <c r="G43" s="3" t="str">
        <f>IF(VLOOKUP(D43,[1]Dossardage!$B$4:$G$203,6,FALSE)="50 haies",VLOOKUP(D43,[1]Dossardage!$B$4:$G$203,4,FALSE),"")</f>
        <v/>
      </c>
      <c r="H43" s="3" t="str">
        <f>IF(VLOOKUP(D43,[1]Dossardage!$B$4:$G$203,6,FALSE)="50 haies",VLOOKUP(D43,[1]Dossardage!$B$4:$G$203,5,FALSE),"")</f>
        <v/>
      </c>
      <c r="I43" s="14"/>
      <c r="J43" s="10" t="str">
        <f>IFERROR(VLOOKUP(I43,$L$7:$M$56,2,TRUE),"0")</f>
        <v>0</v>
      </c>
      <c r="L43" s="14">
        <v>11.6</v>
      </c>
      <c r="M43" s="1">
        <f>M42-1</f>
        <v>14</v>
      </c>
    </row>
    <row r="44" spans="3:13" x14ac:dyDescent="0.25">
      <c r="C44" s="22" t="str">
        <f>IFERROR(RANK(I44,$I$7:$I$206,1),"")</f>
        <v/>
      </c>
      <c r="D44" s="5">
        <v>238</v>
      </c>
      <c r="E44" s="3" t="str">
        <f>IF(VLOOKUP(D44,[1]Dossardage!$B$4:$G$203,6,FALSE)="50 haies",VLOOKUP(D44,[1]Dossardage!$B$4:$G$203,2,FALSE),"")</f>
        <v/>
      </c>
      <c r="F44" s="3" t="str">
        <f>IF(VLOOKUP(D44,[1]Dossardage!$B$4:$G$203,6,FALSE)="50 haies",VLOOKUP(D44,[1]Dossardage!$B$4:$G$203,3,FALSE),"")</f>
        <v/>
      </c>
      <c r="G44" s="3" t="str">
        <f>IF(VLOOKUP(D44,[1]Dossardage!$B$4:$G$203,6,FALSE)="50 haies",VLOOKUP(D44,[1]Dossardage!$B$4:$G$203,4,FALSE),"")</f>
        <v/>
      </c>
      <c r="H44" s="3" t="str">
        <f>IF(VLOOKUP(D44,[1]Dossardage!$B$4:$G$203,6,FALSE)="50 haies",VLOOKUP(D44,[1]Dossardage!$B$4:$G$203,5,FALSE),"")</f>
        <v/>
      </c>
      <c r="I44" s="14"/>
      <c r="J44" s="10" t="str">
        <f>IFERROR(VLOOKUP(I44,$L$7:$M$56,2,TRUE),"0")</f>
        <v>0</v>
      </c>
      <c r="L44" s="14">
        <v>11.9</v>
      </c>
      <c r="M44" s="1">
        <f>M43-1</f>
        <v>13</v>
      </c>
    </row>
    <row r="45" spans="3:13" x14ac:dyDescent="0.25">
      <c r="C45" s="22" t="str">
        <f>IFERROR(RANK(I45,$I$7:$I$206,1),"")</f>
        <v/>
      </c>
      <c r="D45" s="5">
        <v>239</v>
      </c>
      <c r="E45" s="3" t="str">
        <f>IF(VLOOKUP(D45,[1]Dossardage!$B$4:$G$203,6,FALSE)="50 haies",VLOOKUP(D45,[1]Dossardage!$B$4:$G$203,2,FALSE),"")</f>
        <v/>
      </c>
      <c r="F45" s="3" t="str">
        <f>IF(VLOOKUP(D45,[1]Dossardage!$B$4:$G$203,6,FALSE)="50 haies",VLOOKUP(D45,[1]Dossardage!$B$4:$G$203,3,FALSE),"")</f>
        <v/>
      </c>
      <c r="G45" s="3" t="str">
        <f>IF(VLOOKUP(D45,[1]Dossardage!$B$4:$G$203,6,FALSE)="50 haies",VLOOKUP(D45,[1]Dossardage!$B$4:$G$203,4,FALSE),"")</f>
        <v/>
      </c>
      <c r="H45" s="3" t="str">
        <f>IF(VLOOKUP(D45,[1]Dossardage!$B$4:$G$203,6,FALSE)="50 haies",VLOOKUP(D45,[1]Dossardage!$B$4:$G$203,5,FALSE),"")</f>
        <v/>
      </c>
      <c r="I45" s="14"/>
      <c r="J45" s="10" t="str">
        <f>IFERROR(VLOOKUP(I45,$L$7:$M$56,2,TRUE),"0")</f>
        <v>0</v>
      </c>
      <c r="L45" s="14">
        <v>12.2</v>
      </c>
      <c r="M45" s="1">
        <f>M44-1</f>
        <v>12</v>
      </c>
    </row>
    <row r="46" spans="3:13" x14ac:dyDescent="0.25">
      <c r="C46" s="22" t="str">
        <f>IFERROR(RANK(I46,$I$7:$I$206,1),"")</f>
        <v/>
      </c>
      <c r="D46" s="5">
        <v>240</v>
      </c>
      <c r="E46" s="3" t="str">
        <f>IF(VLOOKUP(D46,[1]Dossardage!$B$4:$G$203,6,FALSE)="50 haies",VLOOKUP(D46,[1]Dossardage!$B$4:$G$203,2,FALSE),"")</f>
        <v/>
      </c>
      <c r="F46" s="3" t="str">
        <f>IF(VLOOKUP(D46,[1]Dossardage!$B$4:$G$203,6,FALSE)="50 haies",VLOOKUP(D46,[1]Dossardage!$B$4:$G$203,3,FALSE),"")</f>
        <v/>
      </c>
      <c r="G46" s="3" t="str">
        <f>IF(VLOOKUP(D46,[1]Dossardage!$B$4:$G$203,6,FALSE)="50 haies",VLOOKUP(D46,[1]Dossardage!$B$4:$G$203,4,FALSE),"")</f>
        <v/>
      </c>
      <c r="H46" s="3" t="str">
        <f>IF(VLOOKUP(D46,[1]Dossardage!$B$4:$G$203,6,FALSE)="50 haies",VLOOKUP(D46,[1]Dossardage!$B$4:$G$203,5,FALSE),"")</f>
        <v/>
      </c>
      <c r="I46" s="14"/>
      <c r="J46" s="10" t="str">
        <f>IFERROR(VLOOKUP(I46,$L$7:$M$56,2,TRUE),"0")</f>
        <v>0</v>
      </c>
      <c r="L46" s="14">
        <v>12.5</v>
      </c>
      <c r="M46" s="1">
        <f>M45-1</f>
        <v>11</v>
      </c>
    </row>
    <row r="47" spans="3:13" x14ac:dyDescent="0.25">
      <c r="C47" s="22" t="str">
        <f>IFERROR(RANK(I47,$I$7:$I$206,1),"")</f>
        <v/>
      </c>
      <c r="D47" s="5">
        <v>241</v>
      </c>
      <c r="E47" s="3" t="str">
        <f>IF(VLOOKUP(D47,[1]Dossardage!$B$4:$G$203,6,FALSE)="50 haies",VLOOKUP(D47,[1]Dossardage!$B$4:$G$203,2,FALSE),"")</f>
        <v/>
      </c>
      <c r="F47" s="3" t="str">
        <f>IF(VLOOKUP(D47,[1]Dossardage!$B$4:$G$203,6,FALSE)="50 haies",VLOOKUP(D47,[1]Dossardage!$B$4:$G$203,3,FALSE),"")</f>
        <v/>
      </c>
      <c r="G47" s="3" t="str">
        <f>IF(VLOOKUP(D47,[1]Dossardage!$B$4:$G$203,6,FALSE)="50 haies",VLOOKUP(D47,[1]Dossardage!$B$4:$G$203,4,FALSE),"")</f>
        <v/>
      </c>
      <c r="H47" s="3" t="str">
        <f>IF(VLOOKUP(D47,[1]Dossardage!$B$4:$G$203,6,FALSE)="50 haies",VLOOKUP(D47,[1]Dossardage!$B$4:$G$203,5,FALSE),"")</f>
        <v/>
      </c>
      <c r="I47" s="14"/>
      <c r="J47" s="10" t="str">
        <f>IFERROR(VLOOKUP(I47,$L$7:$M$56,2,TRUE),"0")</f>
        <v>0</v>
      </c>
      <c r="L47" s="14">
        <v>12.7</v>
      </c>
      <c r="M47" s="1">
        <f>M46-1</f>
        <v>10</v>
      </c>
    </row>
    <row r="48" spans="3:13" x14ac:dyDescent="0.25">
      <c r="C48" s="22" t="str">
        <f>IFERROR(RANK(I48,$I$7:$I$206,1),"")</f>
        <v/>
      </c>
      <c r="D48" s="5">
        <v>242</v>
      </c>
      <c r="E48" s="3" t="str">
        <f>IF(VLOOKUP(D48,[1]Dossardage!$B$4:$G$203,6,FALSE)="50 haies",VLOOKUP(D48,[1]Dossardage!$B$4:$G$203,2,FALSE),"")</f>
        <v/>
      </c>
      <c r="F48" s="3" t="str">
        <f>IF(VLOOKUP(D48,[1]Dossardage!$B$4:$G$203,6,FALSE)="50 haies",VLOOKUP(D48,[1]Dossardage!$B$4:$G$203,3,FALSE),"")</f>
        <v/>
      </c>
      <c r="G48" s="3" t="str">
        <f>IF(VLOOKUP(D48,[1]Dossardage!$B$4:$G$203,6,FALSE)="50 haies",VLOOKUP(D48,[1]Dossardage!$B$4:$G$203,4,FALSE),"")</f>
        <v/>
      </c>
      <c r="H48" s="3" t="str">
        <f>IF(VLOOKUP(D48,[1]Dossardage!$B$4:$G$203,6,FALSE)="50 haies",VLOOKUP(D48,[1]Dossardage!$B$4:$G$203,5,FALSE),"")</f>
        <v/>
      </c>
      <c r="I48" s="14"/>
      <c r="J48" s="10" t="str">
        <f>IFERROR(VLOOKUP(I48,$L$7:$M$56,2,TRUE),"0")</f>
        <v>0</v>
      </c>
      <c r="L48" s="14">
        <v>13</v>
      </c>
      <c r="M48" s="1">
        <f>M47-1</f>
        <v>9</v>
      </c>
    </row>
    <row r="49" spans="3:13" x14ac:dyDescent="0.25">
      <c r="C49" s="22" t="str">
        <f>IFERROR(RANK(I49,$I$7:$I$206,1),"")</f>
        <v/>
      </c>
      <c r="D49" s="5">
        <v>243</v>
      </c>
      <c r="E49" s="3" t="str">
        <f>IF(VLOOKUP(D49,[1]Dossardage!$B$4:$G$203,6,FALSE)="50 haies",VLOOKUP(D49,[1]Dossardage!$B$4:$G$203,2,FALSE),"")</f>
        <v/>
      </c>
      <c r="F49" s="3" t="str">
        <f>IF(VLOOKUP(D49,[1]Dossardage!$B$4:$G$203,6,FALSE)="50 haies",VLOOKUP(D49,[1]Dossardage!$B$4:$G$203,3,FALSE),"")</f>
        <v/>
      </c>
      <c r="G49" s="3" t="str">
        <f>IF(VLOOKUP(D49,[1]Dossardage!$B$4:$G$203,6,FALSE)="50 haies",VLOOKUP(D49,[1]Dossardage!$B$4:$G$203,4,FALSE),"")</f>
        <v/>
      </c>
      <c r="H49" s="3" t="str">
        <f>IF(VLOOKUP(D49,[1]Dossardage!$B$4:$G$203,6,FALSE)="50 haies",VLOOKUP(D49,[1]Dossardage!$B$4:$G$203,5,FALSE),"")</f>
        <v/>
      </c>
      <c r="I49" s="14"/>
      <c r="J49" s="10" t="str">
        <f>IFERROR(VLOOKUP(I49,$L$7:$M$56,2,TRUE),"0")</f>
        <v>0</v>
      </c>
      <c r="L49" s="14">
        <v>13.3</v>
      </c>
      <c r="M49" s="1">
        <f>M48-1</f>
        <v>8</v>
      </c>
    </row>
    <row r="50" spans="3:13" x14ac:dyDescent="0.25">
      <c r="C50" s="22" t="str">
        <f>IFERROR(RANK(I50,$I$7:$I$206,1),"")</f>
        <v/>
      </c>
      <c r="D50" s="5">
        <v>244</v>
      </c>
      <c r="E50" s="3" t="str">
        <f>IF(VLOOKUP(D50,[1]Dossardage!$B$4:$G$203,6,FALSE)="50 haies",VLOOKUP(D50,[1]Dossardage!$B$4:$G$203,2,FALSE),"")</f>
        <v/>
      </c>
      <c r="F50" s="3" t="str">
        <f>IF(VLOOKUP(D50,[1]Dossardage!$B$4:$G$203,6,FALSE)="50 haies",VLOOKUP(D50,[1]Dossardage!$B$4:$G$203,3,FALSE),"")</f>
        <v/>
      </c>
      <c r="G50" s="3" t="str">
        <f>IF(VLOOKUP(D50,[1]Dossardage!$B$4:$G$203,6,FALSE)="50 haies",VLOOKUP(D50,[1]Dossardage!$B$4:$G$203,4,FALSE),"")</f>
        <v/>
      </c>
      <c r="H50" s="3" t="str">
        <f>IF(VLOOKUP(D50,[1]Dossardage!$B$4:$G$203,6,FALSE)="50 haies",VLOOKUP(D50,[1]Dossardage!$B$4:$G$203,5,FALSE),"")</f>
        <v/>
      </c>
      <c r="I50" s="14"/>
      <c r="J50" s="10" t="str">
        <f>IFERROR(VLOOKUP(I50,$L$7:$M$56,2,TRUE),"0")</f>
        <v>0</v>
      </c>
      <c r="L50" s="14">
        <v>13.6</v>
      </c>
      <c r="M50" s="1">
        <f>M49-1</f>
        <v>7</v>
      </c>
    </row>
    <row r="51" spans="3:13" x14ac:dyDescent="0.25">
      <c r="C51" s="22" t="str">
        <f>IFERROR(RANK(I51,$I$7:$I$206,1),"")</f>
        <v/>
      </c>
      <c r="D51" s="5">
        <v>245</v>
      </c>
      <c r="E51" s="3" t="str">
        <f>IF(VLOOKUP(D51,[1]Dossardage!$B$4:$G$203,6,FALSE)="50 haies",VLOOKUP(D51,[1]Dossardage!$B$4:$G$203,2,FALSE),"")</f>
        <v/>
      </c>
      <c r="F51" s="3" t="str">
        <f>IF(VLOOKUP(D51,[1]Dossardage!$B$4:$G$203,6,FALSE)="50 haies",VLOOKUP(D51,[1]Dossardage!$B$4:$G$203,3,FALSE),"")</f>
        <v/>
      </c>
      <c r="G51" s="3" t="str">
        <f>IF(VLOOKUP(D51,[1]Dossardage!$B$4:$G$203,6,FALSE)="50 haies",VLOOKUP(D51,[1]Dossardage!$B$4:$G$203,4,FALSE),"")</f>
        <v/>
      </c>
      <c r="H51" s="3" t="str">
        <f>IF(VLOOKUP(D51,[1]Dossardage!$B$4:$G$203,6,FALSE)="50 haies",VLOOKUP(D51,[1]Dossardage!$B$4:$G$203,5,FALSE),"")</f>
        <v/>
      </c>
      <c r="I51" s="14"/>
      <c r="J51" s="10" t="str">
        <f>IFERROR(VLOOKUP(I51,$L$7:$M$56,2,TRUE),"0")</f>
        <v>0</v>
      </c>
      <c r="L51" s="14">
        <v>13.9</v>
      </c>
      <c r="M51" s="1">
        <f>M50-1</f>
        <v>6</v>
      </c>
    </row>
    <row r="52" spans="3:13" x14ac:dyDescent="0.25">
      <c r="C52" s="22" t="str">
        <f>IFERROR(RANK(I52,$I$7:$I$206,1),"")</f>
        <v/>
      </c>
      <c r="D52" s="5">
        <v>246</v>
      </c>
      <c r="E52" s="3" t="str">
        <f>IF(VLOOKUP(D52,[1]Dossardage!$B$4:$G$203,6,FALSE)="50 haies",VLOOKUP(D52,[1]Dossardage!$B$4:$G$203,2,FALSE),"")</f>
        <v/>
      </c>
      <c r="F52" s="3" t="str">
        <f>IF(VLOOKUP(D52,[1]Dossardage!$B$4:$G$203,6,FALSE)="50 haies",VLOOKUP(D52,[1]Dossardage!$B$4:$G$203,3,FALSE),"")</f>
        <v/>
      </c>
      <c r="G52" s="3" t="str">
        <f>IF(VLOOKUP(D52,[1]Dossardage!$B$4:$G$203,6,FALSE)="50 haies",VLOOKUP(D52,[1]Dossardage!$B$4:$G$203,4,FALSE),"")</f>
        <v/>
      </c>
      <c r="H52" s="3" t="str">
        <f>IF(VLOOKUP(D52,[1]Dossardage!$B$4:$G$203,6,FALSE)="50 haies",VLOOKUP(D52,[1]Dossardage!$B$4:$G$203,5,FALSE),"")</f>
        <v/>
      </c>
      <c r="I52" s="20"/>
      <c r="J52" s="10" t="str">
        <f>IFERROR(VLOOKUP(I52,$L$7:$M$56,2,TRUE),"0")</f>
        <v>0</v>
      </c>
      <c r="L52" s="14">
        <v>14.2</v>
      </c>
      <c r="M52" s="1">
        <f>M51-1</f>
        <v>5</v>
      </c>
    </row>
    <row r="53" spans="3:13" x14ac:dyDescent="0.25">
      <c r="C53" s="22" t="str">
        <f>IFERROR(RANK(I53,$I$7:$I$206,1),"")</f>
        <v/>
      </c>
      <c r="D53" s="5">
        <v>247</v>
      </c>
      <c r="E53" s="3" t="str">
        <f>IF(VLOOKUP(D53,[1]Dossardage!$B$4:$G$203,6,FALSE)="50 haies",VLOOKUP(D53,[1]Dossardage!$B$4:$G$203,2,FALSE),"")</f>
        <v/>
      </c>
      <c r="F53" s="3" t="str">
        <f>IF(VLOOKUP(D53,[1]Dossardage!$B$4:$G$203,6,FALSE)="50 haies",VLOOKUP(D53,[1]Dossardage!$B$4:$G$203,3,FALSE),"")</f>
        <v/>
      </c>
      <c r="G53" s="3" t="str">
        <f>IF(VLOOKUP(D53,[1]Dossardage!$B$4:$G$203,6,FALSE)="50 haies",VLOOKUP(D53,[1]Dossardage!$B$4:$G$203,4,FALSE),"")</f>
        <v/>
      </c>
      <c r="H53" s="3" t="str">
        <f>IF(VLOOKUP(D53,[1]Dossardage!$B$4:$G$203,6,FALSE)="50 haies",VLOOKUP(D53,[1]Dossardage!$B$4:$G$203,5,FALSE),"")</f>
        <v/>
      </c>
      <c r="I53" s="20"/>
      <c r="J53" s="10" t="str">
        <f>IFERROR(VLOOKUP(I53,$L$7:$M$56,2,TRUE),"0")</f>
        <v>0</v>
      </c>
      <c r="L53" s="14">
        <v>14.4</v>
      </c>
      <c r="M53" s="1">
        <f>M52-1</f>
        <v>4</v>
      </c>
    </row>
    <row r="54" spans="3:13" x14ac:dyDescent="0.25">
      <c r="C54" s="22" t="str">
        <f>IFERROR(RANK(I54,$I$7:$I$206,1),"")</f>
        <v/>
      </c>
      <c r="D54" s="5">
        <v>248</v>
      </c>
      <c r="E54" s="3" t="str">
        <f>IF(VLOOKUP(D54,[1]Dossardage!$B$4:$G$203,6,FALSE)="50 haies",VLOOKUP(D54,[1]Dossardage!$B$4:$G$203,2,FALSE),"")</f>
        <v/>
      </c>
      <c r="F54" s="3" t="str">
        <f>IF(VLOOKUP(D54,[1]Dossardage!$B$4:$G$203,6,FALSE)="50 haies",VLOOKUP(D54,[1]Dossardage!$B$4:$G$203,3,FALSE),"")</f>
        <v/>
      </c>
      <c r="G54" s="3" t="str">
        <f>IF(VLOOKUP(D54,[1]Dossardage!$B$4:$G$203,6,FALSE)="50 haies",VLOOKUP(D54,[1]Dossardage!$B$4:$G$203,4,FALSE),"")</f>
        <v/>
      </c>
      <c r="H54" s="3" t="str">
        <f>IF(VLOOKUP(D54,[1]Dossardage!$B$4:$G$203,6,FALSE)="50 haies",VLOOKUP(D54,[1]Dossardage!$B$4:$G$203,5,FALSE),"")</f>
        <v/>
      </c>
      <c r="I54" s="20"/>
      <c r="J54" s="10" t="str">
        <f>IFERROR(VLOOKUP(I54,$L$7:$M$56,2,TRUE),"0")</f>
        <v>0</v>
      </c>
      <c r="L54" s="14">
        <v>14.7</v>
      </c>
      <c r="M54" s="1">
        <f>M53-1</f>
        <v>3</v>
      </c>
    </row>
    <row r="55" spans="3:13" x14ac:dyDescent="0.25">
      <c r="C55" s="22" t="str">
        <f>IFERROR(RANK(I55,$I$7:$I$206,1),"")</f>
        <v/>
      </c>
      <c r="D55" s="5">
        <v>249</v>
      </c>
      <c r="E55" s="3" t="str">
        <f>IF(VLOOKUP(D55,[1]Dossardage!$B$4:$G$203,6,FALSE)="50 haies",VLOOKUP(D55,[1]Dossardage!$B$4:$G$203,2,FALSE),"")</f>
        <v/>
      </c>
      <c r="F55" s="3" t="str">
        <f>IF(VLOOKUP(D55,[1]Dossardage!$B$4:$G$203,6,FALSE)="50 haies",VLOOKUP(D55,[1]Dossardage!$B$4:$G$203,3,FALSE),"")</f>
        <v/>
      </c>
      <c r="G55" s="3" t="str">
        <f>IF(VLOOKUP(D55,[1]Dossardage!$B$4:$G$203,6,FALSE)="50 haies",VLOOKUP(D55,[1]Dossardage!$B$4:$G$203,4,FALSE),"")</f>
        <v/>
      </c>
      <c r="H55" s="3" t="str">
        <f>IF(VLOOKUP(D55,[1]Dossardage!$B$4:$G$203,6,FALSE)="50 haies",VLOOKUP(D55,[1]Dossardage!$B$4:$G$203,5,FALSE),"")</f>
        <v/>
      </c>
      <c r="I55" s="20"/>
      <c r="J55" s="10" t="str">
        <f>IFERROR(VLOOKUP(I55,$L$7:$M$56,2,TRUE),"0")</f>
        <v>0</v>
      </c>
      <c r="L55" s="14">
        <v>15</v>
      </c>
      <c r="M55" s="1">
        <f>M54-1</f>
        <v>2</v>
      </c>
    </row>
    <row r="56" spans="3:13" x14ac:dyDescent="0.25">
      <c r="C56" s="22" t="str">
        <f>IFERROR(RANK(I56,$I$7:$I$206,1),"")</f>
        <v/>
      </c>
      <c r="D56" s="5">
        <v>250</v>
      </c>
      <c r="E56" s="3" t="str">
        <f>IF(VLOOKUP(D56,[1]Dossardage!$B$4:$G$203,6,FALSE)="50 haies",VLOOKUP(D56,[1]Dossardage!$B$4:$G$203,2,FALSE),"")</f>
        <v/>
      </c>
      <c r="F56" s="3" t="str">
        <f>IF(VLOOKUP(D56,[1]Dossardage!$B$4:$G$203,6,FALSE)="50 haies",VLOOKUP(D56,[1]Dossardage!$B$4:$G$203,3,FALSE),"")</f>
        <v/>
      </c>
      <c r="G56" s="3" t="str">
        <f>IF(VLOOKUP(D56,[1]Dossardage!$B$4:$G$203,6,FALSE)="50 haies",VLOOKUP(D56,[1]Dossardage!$B$4:$G$203,4,FALSE),"")</f>
        <v/>
      </c>
      <c r="H56" s="3" t="str">
        <f>IF(VLOOKUP(D56,[1]Dossardage!$B$4:$G$203,6,FALSE)="50 haies",VLOOKUP(D56,[1]Dossardage!$B$4:$G$203,5,FALSE),"")</f>
        <v/>
      </c>
      <c r="I56" s="20"/>
      <c r="J56" s="10" t="str">
        <f>IFERROR(VLOOKUP(I56,$L$7:$M$56,2,TRUE),"0")</f>
        <v>0</v>
      </c>
      <c r="L56" s="14">
        <v>15.5</v>
      </c>
      <c r="M56" s="1">
        <v>1</v>
      </c>
    </row>
    <row r="57" spans="3:13" x14ac:dyDescent="0.25">
      <c r="C57" s="22" t="str">
        <f>IFERROR(RANK(I57,$I$7:$I$206,1),"")</f>
        <v/>
      </c>
      <c r="D57" s="5">
        <v>251</v>
      </c>
      <c r="E57" s="3" t="str">
        <f>IF(VLOOKUP(D57,[1]Dossardage!$B$4:$G$203,6,FALSE)="50 haies",VLOOKUP(D57,[1]Dossardage!$B$4:$G$203,2,FALSE),"")</f>
        <v/>
      </c>
      <c r="F57" s="3" t="str">
        <f>IF(VLOOKUP(D57,[1]Dossardage!$B$4:$G$203,6,FALSE)="50 haies",VLOOKUP(D57,[1]Dossardage!$B$4:$G$203,3,FALSE),"")</f>
        <v/>
      </c>
      <c r="G57" s="3" t="str">
        <f>IF(VLOOKUP(D57,[1]Dossardage!$B$4:$G$203,6,FALSE)="50 haies",VLOOKUP(D57,[1]Dossardage!$B$4:$G$203,4,FALSE),"")</f>
        <v/>
      </c>
      <c r="H57" s="3" t="str">
        <f>IF(VLOOKUP(D57,[1]Dossardage!$B$4:$G$203,6,FALSE)="50 haies",VLOOKUP(D57,[1]Dossardage!$B$4:$G$203,5,FALSE),"")</f>
        <v/>
      </c>
      <c r="I57" s="20"/>
      <c r="J57" s="10" t="str">
        <f>IFERROR(VLOOKUP(I57,$L$7:$M$56,2,TRUE),"0")</f>
        <v>0</v>
      </c>
    </row>
    <row r="58" spans="3:13" x14ac:dyDescent="0.25">
      <c r="C58" s="22">
        <f>IFERROR(RANK(I58,$I$7:$I$206,1),"")</f>
        <v>2</v>
      </c>
      <c r="D58" s="5">
        <v>252</v>
      </c>
      <c r="E58" s="3" t="str">
        <f>IF(VLOOKUP(D58,[1]Dossardage!$B$4:$G$203,6,FALSE)="50 haies",VLOOKUP(D58,[1]Dossardage!$B$4:$G$203,2,FALSE),"")</f>
        <v>VIGIER</v>
      </c>
      <c r="F58" s="3" t="str">
        <f>IF(VLOOKUP(D58,[1]Dossardage!$B$4:$G$203,6,FALSE)="50 haies",VLOOKUP(D58,[1]Dossardage!$B$4:$G$203,3,FALSE),"")</f>
        <v>REMI</v>
      </c>
      <c r="G58" s="3" t="str">
        <f>IF(VLOOKUP(D58,[1]Dossardage!$B$4:$G$203,6,FALSE)="50 haies",VLOOKUP(D58,[1]Dossardage!$B$4:$G$203,4,FALSE),"")</f>
        <v>BG</v>
      </c>
      <c r="H58" s="3" t="str">
        <f>IF(VLOOKUP(D58,[1]Dossardage!$B$4:$G$203,6,FALSE)="50 haies",VLOOKUP(D58,[1]Dossardage!$B$4:$G$203,5,FALSE),"")</f>
        <v>Collège du Blanc Marais</v>
      </c>
      <c r="I58" s="20">
        <v>10.3</v>
      </c>
      <c r="J58" s="10">
        <f>IFERROR(VLOOKUP(I58,$L$7:$M$56,2,TRUE),"0")</f>
        <v>19</v>
      </c>
    </row>
    <row r="59" spans="3:13" x14ac:dyDescent="0.25">
      <c r="C59" s="22" t="str">
        <f>IFERROR(RANK(I59,$I$7:$I$206,1),"")</f>
        <v/>
      </c>
      <c r="D59" s="5">
        <v>253</v>
      </c>
      <c r="E59" s="3" t="str">
        <f>IF(VLOOKUP(D59,[1]Dossardage!$B$4:$G$203,6,FALSE)="50 haies",VLOOKUP(D59,[1]Dossardage!$B$4:$G$203,2,FALSE),"")</f>
        <v/>
      </c>
      <c r="F59" s="3" t="str">
        <f>IF(VLOOKUP(D59,[1]Dossardage!$B$4:$G$203,6,FALSE)="50 haies",VLOOKUP(D59,[1]Dossardage!$B$4:$G$203,3,FALSE),"")</f>
        <v/>
      </c>
      <c r="G59" s="3" t="str">
        <f>IF(VLOOKUP(D59,[1]Dossardage!$B$4:$G$203,6,FALSE)="50 haies",VLOOKUP(D59,[1]Dossardage!$B$4:$G$203,4,FALSE),"")</f>
        <v/>
      </c>
      <c r="H59" s="3" t="str">
        <f>IF(VLOOKUP(D59,[1]Dossardage!$B$4:$G$203,6,FALSE)="50 haies",VLOOKUP(D59,[1]Dossardage!$B$4:$G$203,5,FALSE),"")</f>
        <v/>
      </c>
      <c r="I59" s="20"/>
      <c r="J59" s="10" t="str">
        <f>IFERROR(VLOOKUP(I59,$L$7:$M$56,2,TRUE),"0")</f>
        <v>0</v>
      </c>
    </row>
    <row r="60" spans="3:13" x14ac:dyDescent="0.25">
      <c r="C60" s="22" t="str">
        <f>IFERROR(RANK(I60,$I$7:$I$206,1),"")</f>
        <v/>
      </c>
      <c r="D60" s="5">
        <v>254</v>
      </c>
      <c r="E60" s="3" t="str">
        <f>IF(VLOOKUP(D60,[1]Dossardage!$B$4:$G$203,6,FALSE)="50 haies",VLOOKUP(D60,[1]Dossardage!$B$4:$G$203,2,FALSE),"")</f>
        <v/>
      </c>
      <c r="F60" s="3" t="str">
        <f>IF(VLOOKUP(D60,[1]Dossardage!$B$4:$G$203,6,FALSE)="50 haies",VLOOKUP(D60,[1]Dossardage!$B$4:$G$203,3,FALSE),"")</f>
        <v/>
      </c>
      <c r="G60" s="3" t="str">
        <f>IF(VLOOKUP(D60,[1]Dossardage!$B$4:$G$203,6,FALSE)="50 haies",VLOOKUP(D60,[1]Dossardage!$B$4:$G$203,4,FALSE),"")</f>
        <v/>
      </c>
      <c r="H60" s="3" t="str">
        <f>IF(VLOOKUP(D60,[1]Dossardage!$B$4:$G$203,6,FALSE)="50 haies",VLOOKUP(D60,[1]Dossardage!$B$4:$G$203,5,FALSE),"")</f>
        <v/>
      </c>
      <c r="I60" s="20"/>
      <c r="J60" s="10" t="str">
        <f>IFERROR(VLOOKUP(I60,$L$7:$M$56,2,TRUE),"0")</f>
        <v>0</v>
      </c>
    </row>
    <row r="61" spans="3:13" x14ac:dyDescent="0.25">
      <c r="C61" s="22" t="str">
        <f>IFERROR(RANK(I61,$I$7:$I$206,1),"")</f>
        <v/>
      </c>
      <c r="D61" s="5">
        <v>255</v>
      </c>
      <c r="E61" s="3" t="str">
        <f>IF(VLOOKUP(D61,[1]Dossardage!$B$4:$G$203,6,FALSE)="50 haies",VLOOKUP(D61,[1]Dossardage!$B$4:$G$203,2,FALSE),"")</f>
        <v/>
      </c>
      <c r="F61" s="3" t="str">
        <f>IF(VLOOKUP(D61,[1]Dossardage!$B$4:$G$203,6,FALSE)="50 haies",VLOOKUP(D61,[1]Dossardage!$B$4:$G$203,3,FALSE),"")</f>
        <v/>
      </c>
      <c r="G61" s="3" t="str">
        <f>IF(VLOOKUP(D61,[1]Dossardage!$B$4:$G$203,6,FALSE)="50 haies",VLOOKUP(D61,[1]Dossardage!$B$4:$G$203,4,FALSE),"")</f>
        <v/>
      </c>
      <c r="H61" s="3" t="str">
        <f>IF(VLOOKUP(D61,[1]Dossardage!$B$4:$G$203,6,FALSE)="50 haies",VLOOKUP(D61,[1]Dossardage!$B$4:$G$203,5,FALSE),"")</f>
        <v/>
      </c>
      <c r="I61" s="20"/>
      <c r="J61" s="10" t="str">
        <f>IFERROR(VLOOKUP(I61,$L$7:$M$56,2,TRUE),"0")</f>
        <v>0</v>
      </c>
    </row>
    <row r="62" spans="3:13" x14ac:dyDescent="0.25">
      <c r="C62" s="22" t="str">
        <f>IFERROR(RANK(I62,$I$7:$I$206,1),"")</f>
        <v/>
      </c>
      <c r="D62" s="5">
        <v>256</v>
      </c>
      <c r="E62" s="3" t="str">
        <f>IF(VLOOKUP(D62,[1]Dossardage!$B$4:$G$203,6,FALSE)="50 haies",VLOOKUP(D62,[1]Dossardage!$B$4:$G$203,2,FALSE),"")</f>
        <v/>
      </c>
      <c r="F62" s="3" t="str">
        <f>IF(VLOOKUP(D62,[1]Dossardage!$B$4:$G$203,6,FALSE)="50 haies",VLOOKUP(D62,[1]Dossardage!$B$4:$G$203,3,FALSE),"")</f>
        <v/>
      </c>
      <c r="G62" s="3" t="str">
        <f>IF(VLOOKUP(D62,[1]Dossardage!$B$4:$G$203,6,FALSE)="50 haies",VLOOKUP(D62,[1]Dossardage!$B$4:$G$203,4,FALSE),"")</f>
        <v/>
      </c>
      <c r="H62" s="3" t="str">
        <f>IF(VLOOKUP(D62,[1]Dossardage!$B$4:$G$203,6,FALSE)="50 haies",VLOOKUP(D62,[1]Dossardage!$B$4:$G$203,5,FALSE),"")</f>
        <v/>
      </c>
      <c r="I62" s="20"/>
      <c r="J62" s="10" t="str">
        <f>IFERROR(VLOOKUP(I62,$L$7:$M$56,2,TRUE),"0")</f>
        <v>0</v>
      </c>
    </row>
    <row r="63" spans="3:13" x14ac:dyDescent="0.25">
      <c r="C63" s="22" t="str">
        <f>IFERROR(RANK(I63,$I$7:$I$206,1),"")</f>
        <v/>
      </c>
      <c r="D63" s="5">
        <v>257</v>
      </c>
      <c r="E63" s="3" t="str">
        <f>IF(VLOOKUP(D63,[1]Dossardage!$B$4:$G$203,6,FALSE)="50 haies",VLOOKUP(D63,[1]Dossardage!$B$4:$G$203,2,FALSE),"")</f>
        <v/>
      </c>
      <c r="F63" s="3" t="str">
        <f>IF(VLOOKUP(D63,[1]Dossardage!$B$4:$G$203,6,FALSE)="50 haies",VLOOKUP(D63,[1]Dossardage!$B$4:$G$203,3,FALSE),"")</f>
        <v/>
      </c>
      <c r="G63" s="3" t="str">
        <f>IF(VLOOKUP(D63,[1]Dossardage!$B$4:$G$203,6,FALSE)="50 haies",VLOOKUP(D63,[1]Dossardage!$B$4:$G$203,4,FALSE),"")</f>
        <v/>
      </c>
      <c r="H63" s="3" t="str">
        <f>IF(VLOOKUP(D63,[1]Dossardage!$B$4:$G$203,6,FALSE)="50 haies",VLOOKUP(D63,[1]Dossardage!$B$4:$G$203,5,FALSE),"")</f>
        <v/>
      </c>
      <c r="I63" s="20"/>
      <c r="J63" s="10" t="str">
        <f>IFERROR(VLOOKUP(I63,$L$7:$M$56,2,TRUE),"0")</f>
        <v>0</v>
      </c>
    </row>
    <row r="64" spans="3:13" x14ac:dyDescent="0.25">
      <c r="C64" s="22" t="str">
        <f>IFERROR(RANK(I64,$I$7:$I$206,1),"")</f>
        <v/>
      </c>
      <c r="D64" s="5">
        <v>258</v>
      </c>
      <c r="E64" s="3" t="str">
        <f>IF(VLOOKUP(D64,[1]Dossardage!$B$4:$G$203,6,FALSE)="50 haies",VLOOKUP(D64,[1]Dossardage!$B$4:$G$203,2,FALSE),"")</f>
        <v/>
      </c>
      <c r="F64" s="3" t="str">
        <f>IF(VLOOKUP(D64,[1]Dossardage!$B$4:$G$203,6,FALSE)="50 haies",VLOOKUP(D64,[1]Dossardage!$B$4:$G$203,3,FALSE),"")</f>
        <v/>
      </c>
      <c r="G64" s="3" t="str">
        <f>IF(VLOOKUP(D64,[1]Dossardage!$B$4:$G$203,6,FALSE)="50 haies",VLOOKUP(D64,[1]Dossardage!$B$4:$G$203,4,FALSE),"")</f>
        <v/>
      </c>
      <c r="H64" s="3" t="str">
        <f>IF(VLOOKUP(D64,[1]Dossardage!$B$4:$G$203,6,FALSE)="50 haies",VLOOKUP(D64,[1]Dossardage!$B$4:$G$203,5,FALSE),"")</f>
        <v/>
      </c>
      <c r="I64" s="20"/>
      <c r="J64" s="10" t="str">
        <f>IFERROR(VLOOKUP(I64,$L$7:$M$56,2,TRUE),"0")</f>
        <v>0</v>
      </c>
    </row>
    <row r="65" spans="3:10" x14ac:dyDescent="0.25">
      <c r="C65" s="22" t="str">
        <f>IFERROR(RANK(I65,$I$7:$I$206,1),"")</f>
        <v/>
      </c>
      <c r="D65" s="5">
        <v>259</v>
      </c>
      <c r="E65" s="3" t="str">
        <f>IF(VLOOKUP(D65,[1]Dossardage!$B$4:$G$203,6,FALSE)="50 haies",VLOOKUP(D65,[1]Dossardage!$B$4:$G$203,2,FALSE),"")</f>
        <v/>
      </c>
      <c r="F65" s="3" t="str">
        <f>IF(VLOOKUP(D65,[1]Dossardage!$B$4:$G$203,6,FALSE)="50 haies",VLOOKUP(D65,[1]Dossardage!$B$4:$G$203,3,FALSE),"")</f>
        <v/>
      </c>
      <c r="G65" s="3" t="str">
        <f>IF(VLOOKUP(D65,[1]Dossardage!$B$4:$G$203,6,FALSE)="50 haies",VLOOKUP(D65,[1]Dossardage!$B$4:$G$203,4,FALSE),"")</f>
        <v/>
      </c>
      <c r="H65" s="3" t="str">
        <f>IF(VLOOKUP(D65,[1]Dossardage!$B$4:$G$203,6,FALSE)="50 haies",VLOOKUP(D65,[1]Dossardage!$B$4:$G$203,5,FALSE),"")</f>
        <v/>
      </c>
      <c r="I65" s="20"/>
      <c r="J65" s="10" t="str">
        <f>IFERROR(VLOOKUP(I65,$L$7:$M$56,2,TRUE),"0")</f>
        <v>0</v>
      </c>
    </row>
    <row r="66" spans="3:10" x14ac:dyDescent="0.25">
      <c r="C66" s="22" t="str">
        <f>IFERROR(RANK(I66,$I$7:$I$206,1),"")</f>
        <v/>
      </c>
      <c r="D66" s="5">
        <v>260</v>
      </c>
      <c r="E66" s="3" t="str">
        <f>IF(VLOOKUP(D66,[1]Dossardage!$B$4:$G$203,6,FALSE)="50 haies",VLOOKUP(D66,[1]Dossardage!$B$4:$G$203,2,FALSE),"")</f>
        <v/>
      </c>
      <c r="F66" s="3" t="str">
        <f>IF(VLOOKUP(D66,[1]Dossardage!$B$4:$G$203,6,FALSE)="50 haies",VLOOKUP(D66,[1]Dossardage!$B$4:$G$203,3,FALSE),"")</f>
        <v/>
      </c>
      <c r="G66" s="3" t="str">
        <f>IF(VLOOKUP(D66,[1]Dossardage!$B$4:$G$203,6,FALSE)="50 haies",VLOOKUP(D66,[1]Dossardage!$B$4:$G$203,4,FALSE),"")</f>
        <v/>
      </c>
      <c r="H66" s="3" t="str">
        <f>IF(VLOOKUP(D66,[1]Dossardage!$B$4:$G$203,6,FALSE)="50 haies",VLOOKUP(D66,[1]Dossardage!$B$4:$G$203,5,FALSE),"")</f>
        <v/>
      </c>
      <c r="I66" s="20"/>
      <c r="J66" s="10" t="str">
        <f>IFERROR(VLOOKUP(I66,$L$7:$M$56,2,TRUE),"0")</f>
        <v>0</v>
      </c>
    </row>
    <row r="67" spans="3:10" x14ac:dyDescent="0.25">
      <c r="C67" s="22">
        <f>IFERROR(RANK(I67,$I$7:$I$206,1),"")</f>
        <v>7</v>
      </c>
      <c r="D67" s="5">
        <v>261</v>
      </c>
      <c r="E67" s="3" t="str">
        <f>IF(VLOOKUP(D67,[1]Dossardage!$B$4:$G$203,6,FALSE)="50 haies",VLOOKUP(D67,[1]Dossardage!$B$4:$G$203,2,FALSE),"")</f>
        <v>CORBELLARI</v>
      </c>
      <c r="F67" s="3" t="str">
        <f>IF(VLOOKUP(D67,[1]Dossardage!$B$4:$G$203,6,FALSE)="50 haies",VLOOKUP(D67,[1]Dossardage!$B$4:$G$203,3,FALSE),"")</f>
        <v>Lubin</v>
      </c>
      <c r="G67" s="3" t="str">
        <f>IF(VLOOKUP(D67,[1]Dossardage!$B$4:$G$203,6,FALSE)="50 haies",VLOOKUP(D67,[1]Dossardage!$B$4:$G$203,4,FALSE),"")</f>
        <v>BG</v>
      </c>
      <c r="H67" s="3" t="str">
        <f>IF(VLOOKUP(D67,[1]Dossardage!$B$4:$G$203,6,FALSE)="50 haies",VLOOKUP(D67,[1]Dossardage!$B$4:$G$203,5,FALSE),"")</f>
        <v>Collège Elisabeth de Nassau</v>
      </c>
      <c r="I67" s="20">
        <v>11</v>
      </c>
      <c r="J67" s="10">
        <f>IFERROR(VLOOKUP(I67,$L$7:$M$56,2,TRUE),"0")</f>
        <v>16</v>
      </c>
    </row>
    <row r="68" spans="3:10" x14ac:dyDescent="0.25">
      <c r="C68" s="22">
        <f>IFERROR(RANK(I68,$I$7:$I$206,1),"")</f>
        <v>10</v>
      </c>
      <c r="D68" s="5">
        <v>262</v>
      </c>
      <c r="E68" s="3" t="str">
        <f>IF(VLOOKUP(D68,[1]Dossardage!$B$4:$G$203,6,FALSE)="50 haies",VLOOKUP(D68,[1]Dossardage!$B$4:$G$203,2,FALSE),"")</f>
        <v>FOURNY</v>
      </c>
      <c r="F68" s="3" t="str">
        <f>IF(VLOOKUP(D68,[1]Dossardage!$B$4:$G$203,6,FALSE)="50 haies",VLOOKUP(D68,[1]Dossardage!$B$4:$G$203,3,FALSE),"")</f>
        <v>Gaspard</v>
      </c>
      <c r="G68" s="3" t="str">
        <f>IF(VLOOKUP(D68,[1]Dossardage!$B$4:$G$203,6,FALSE)="50 haies",VLOOKUP(D68,[1]Dossardage!$B$4:$G$203,4,FALSE),"")</f>
        <v>BG</v>
      </c>
      <c r="H68" s="3" t="str">
        <f>IF(VLOOKUP(D68,[1]Dossardage!$B$4:$G$203,6,FALSE)="50 haies",VLOOKUP(D68,[1]Dossardage!$B$4:$G$203,5,FALSE),"")</f>
        <v>Collège Elisabeth de Nassau</v>
      </c>
      <c r="I68" s="20">
        <v>11.2</v>
      </c>
      <c r="J68" s="10">
        <f>IFERROR(VLOOKUP(I68,$L$7:$M$56,2,TRUE),"0")</f>
        <v>16</v>
      </c>
    </row>
    <row r="69" spans="3:10" x14ac:dyDescent="0.25">
      <c r="C69" s="22">
        <f>IFERROR(RANK(I69,$I$7:$I$206,1),"")</f>
        <v>7</v>
      </c>
      <c r="D69" s="5">
        <v>263</v>
      </c>
      <c r="E69" s="3" t="str">
        <f>IF(VLOOKUP(D69,[1]Dossardage!$B$4:$G$203,6,FALSE)="50 haies",VLOOKUP(D69,[1]Dossardage!$B$4:$G$203,2,FALSE),"")</f>
        <v>MEZIANI</v>
      </c>
      <c r="F69" s="3" t="str">
        <f>IF(VLOOKUP(D69,[1]Dossardage!$B$4:$G$203,6,FALSE)="50 haies",VLOOKUP(D69,[1]Dossardage!$B$4:$G$203,3,FALSE),"")</f>
        <v>Driss</v>
      </c>
      <c r="G69" s="3" t="str">
        <f>IF(VLOOKUP(D69,[1]Dossardage!$B$4:$G$203,6,FALSE)="50 haies",VLOOKUP(D69,[1]Dossardage!$B$4:$G$203,4,FALSE),"")</f>
        <v>BG</v>
      </c>
      <c r="H69" s="3" t="str">
        <f>IF(VLOOKUP(D69,[1]Dossardage!$B$4:$G$203,6,FALSE)="50 haies",VLOOKUP(D69,[1]Dossardage!$B$4:$G$203,5,FALSE),"")</f>
        <v>Collège Elisabeth de Nassau</v>
      </c>
      <c r="I69" s="20">
        <v>11</v>
      </c>
      <c r="J69" s="10">
        <f>IFERROR(VLOOKUP(I69,$L$7:$M$56,2,TRUE),"0")</f>
        <v>16</v>
      </c>
    </row>
    <row r="70" spans="3:10" x14ac:dyDescent="0.25">
      <c r="C70" s="22" t="str">
        <f>IFERROR(RANK(I70,$I$7:$I$206,1),"")</f>
        <v/>
      </c>
      <c r="D70" s="5">
        <v>264</v>
      </c>
      <c r="E70" s="3" t="str">
        <f>IF(VLOOKUP(D70,[1]Dossardage!$B$4:$G$203,6,FALSE)="50 haies",VLOOKUP(D70,[1]Dossardage!$B$4:$G$203,2,FALSE),"")</f>
        <v/>
      </c>
      <c r="F70" s="3" t="str">
        <f>IF(VLOOKUP(D70,[1]Dossardage!$B$4:$G$203,6,FALSE)="50 haies",VLOOKUP(D70,[1]Dossardage!$B$4:$G$203,3,FALSE),"")</f>
        <v/>
      </c>
      <c r="G70" s="3" t="str">
        <f>IF(VLOOKUP(D70,[1]Dossardage!$B$4:$G$203,6,FALSE)="50 haies",VLOOKUP(D70,[1]Dossardage!$B$4:$G$203,4,FALSE),"")</f>
        <v/>
      </c>
      <c r="H70" s="3" t="str">
        <f>IF(VLOOKUP(D70,[1]Dossardage!$B$4:$G$203,6,FALSE)="50 haies",VLOOKUP(D70,[1]Dossardage!$B$4:$G$203,5,FALSE),"")</f>
        <v/>
      </c>
      <c r="I70" s="20"/>
      <c r="J70" s="10" t="str">
        <f>IFERROR(VLOOKUP(I70,$L$7:$M$56,2,TRUE),"0")</f>
        <v>0</v>
      </c>
    </row>
    <row r="71" spans="3:10" x14ac:dyDescent="0.25">
      <c r="C71" s="22" t="str">
        <f>IFERROR(RANK(I71,$I$7:$I$206,1),"")</f>
        <v/>
      </c>
      <c r="D71" s="5">
        <v>265</v>
      </c>
      <c r="E71" s="3" t="str">
        <f>IF(VLOOKUP(D71,[1]Dossardage!$B$4:$G$203,6,FALSE)="50 haies",VLOOKUP(D71,[1]Dossardage!$B$4:$G$203,2,FALSE),"")</f>
        <v/>
      </c>
      <c r="F71" s="3" t="str">
        <f>IF(VLOOKUP(D71,[1]Dossardage!$B$4:$G$203,6,FALSE)="50 haies",VLOOKUP(D71,[1]Dossardage!$B$4:$G$203,3,FALSE),"")</f>
        <v/>
      </c>
      <c r="G71" s="3" t="str">
        <f>IF(VLOOKUP(D71,[1]Dossardage!$B$4:$G$203,6,FALSE)="50 haies",VLOOKUP(D71,[1]Dossardage!$B$4:$G$203,4,FALSE),"")</f>
        <v/>
      </c>
      <c r="H71" s="3" t="str">
        <f>IF(VLOOKUP(D71,[1]Dossardage!$B$4:$G$203,6,FALSE)="50 haies",VLOOKUP(D71,[1]Dossardage!$B$4:$G$203,5,FALSE),"")</f>
        <v/>
      </c>
      <c r="I71" s="20"/>
      <c r="J71" s="10" t="str">
        <f>IFERROR(VLOOKUP(I71,$L$7:$M$56,2,TRUE),"0")</f>
        <v>0</v>
      </c>
    </row>
    <row r="72" spans="3:10" x14ac:dyDescent="0.25">
      <c r="C72" s="22" t="str">
        <f>IFERROR(RANK(I72,$I$7:$I$206,1),"")</f>
        <v/>
      </c>
      <c r="D72" s="5">
        <v>266</v>
      </c>
      <c r="E72" s="3" t="str">
        <f>IF(VLOOKUP(D72,[1]Dossardage!$B$4:$G$203,6,FALSE)="50 haies",VLOOKUP(D72,[1]Dossardage!$B$4:$G$203,2,FALSE),"")</f>
        <v/>
      </c>
      <c r="F72" s="3" t="str">
        <f>IF(VLOOKUP(D72,[1]Dossardage!$B$4:$G$203,6,FALSE)="50 haies",VLOOKUP(D72,[1]Dossardage!$B$4:$G$203,3,FALSE),"")</f>
        <v/>
      </c>
      <c r="G72" s="3" t="str">
        <f>IF(VLOOKUP(D72,[1]Dossardage!$B$4:$G$203,6,FALSE)="50 haies",VLOOKUP(D72,[1]Dossardage!$B$4:$G$203,4,FALSE),"")</f>
        <v/>
      </c>
      <c r="H72" s="3" t="str">
        <f>IF(VLOOKUP(D72,[1]Dossardage!$B$4:$G$203,6,FALSE)="50 haies",VLOOKUP(D72,[1]Dossardage!$B$4:$G$203,5,FALSE),"")</f>
        <v/>
      </c>
      <c r="I72" s="20"/>
      <c r="J72" s="10" t="str">
        <f>IFERROR(VLOOKUP(I72,$L$7:$M$56,2,TRUE),"0")</f>
        <v>0</v>
      </c>
    </row>
    <row r="73" spans="3:10" x14ac:dyDescent="0.25">
      <c r="C73" s="22" t="str">
        <f>IFERROR(RANK(I73,$I$7:$I$206,1),"")</f>
        <v/>
      </c>
      <c r="D73" s="5">
        <v>267</v>
      </c>
      <c r="E73" s="3" t="str">
        <f>IF(VLOOKUP(D73,[1]Dossardage!$B$4:$G$203,6,FALSE)="50 haies",VLOOKUP(D73,[1]Dossardage!$B$4:$G$203,2,FALSE),"")</f>
        <v/>
      </c>
      <c r="F73" s="3" t="str">
        <f>IF(VLOOKUP(D73,[1]Dossardage!$B$4:$G$203,6,FALSE)="50 haies",VLOOKUP(D73,[1]Dossardage!$B$4:$G$203,3,FALSE),"")</f>
        <v/>
      </c>
      <c r="G73" s="3" t="str">
        <f>IF(VLOOKUP(D73,[1]Dossardage!$B$4:$G$203,6,FALSE)="50 haies",VLOOKUP(D73,[1]Dossardage!$B$4:$G$203,4,FALSE),"")</f>
        <v/>
      </c>
      <c r="H73" s="3" t="str">
        <f>IF(VLOOKUP(D73,[1]Dossardage!$B$4:$G$203,6,FALSE)="50 haies",VLOOKUP(D73,[1]Dossardage!$B$4:$G$203,5,FALSE),"")</f>
        <v/>
      </c>
      <c r="I73" s="20"/>
      <c r="J73" s="10" t="str">
        <f>IFERROR(VLOOKUP(I73,$L$7:$M$56,2,TRUE),"0")</f>
        <v>0</v>
      </c>
    </row>
    <row r="74" spans="3:10" x14ac:dyDescent="0.25">
      <c r="C74" s="22" t="str">
        <f>IFERROR(RANK(I74,$I$7:$I$206,1),"")</f>
        <v/>
      </c>
      <c r="D74" s="5">
        <v>268</v>
      </c>
      <c r="E74" s="3" t="str">
        <f>IF(VLOOKUP(D74,[1]Dossardage!$B$4:$G$203,6,FALSE)="50 haies",VLOOKUP(D74,[1]Dossardage!$B$4:$G$203,2,FALSE),"")</f>
        <v/>
      </c>
      <c r="F74" s="3" t="str">
        <f>IF(VLOOKUP(D74,[1]Dossardage!$B$4:$G$203,6,FALSE)="50 haies",VLOOKUP(D74,[1]Dossardage!$B$4:$G$203,3,FALSE),"")</f>
        <v/>
      </c>
      <c r="G74" s="3" t="str">
        <f>IF(VLOOKUP(D74,[1]Dossardage!$B$4:$G$203,6,FALSE)="50 haies",VLOOKUP(D74,[1]Dossardage!$B$4:$G$203,4,FALSE),"")</f>
        <v/>
      </c>
      <c r="H74" s="3" t="str">
        <f>IF(VLOOKUP(D74,[1]Dossardage!$B$4:$G$203,6,FALSE)="50 haies",VLOOKUP(D74,[1]Dossardage!$B$4:$G$203,5,FALSE),"")</f>
        <v/>
      </c>
      <c r="I74" s="20"/>
      <c r="J74" s="10" t="str">
        <f>IFERROR(VLOOKUP(I74,$L$7:$M$56,2,TRUE),"0")</f>
        <v>0</v>
      </c>
    </row>
    <row r="75" spans="3:10" x14ac:dyDescent="0.25">
      <c r="C75" s="22" t="str">
        <f>IFERROR(RANK(I75,$I$7:$I$206,1),"")</f>
        <v/>
      </c>
      <c r="D75" s="5">
        <v>269</v>
      </c>
      <c r="E75" s="3" t="str">
        <f>IF(VLOOKUP(D75,[1]Dossardage!$B$4:$G$203,6,FALSE)="50 haies",VLOOKUP(D75,[1]Dossardage!$B$4:$G$203,2,FALSE),"")</f>
        <v/>
      </c>
      <c r="F75" s="3" t="str">
        <f>IF(VLOOKUP(D75,[1]Dossardage!$B$4:$G$203,6,FALSE)="50 haies",VLOOKUP(D75,[1]Dossardage!$B$4:$G$203,3,FALSE),"")</f>
        <v/>
      </c>
      <c r="G75" s="3" t="str">
        <f>IF(VLOOKUP(D75,[1]Dossardage!$B$4:$G$203,6,FALSE)="50 haies",VLOOKUP(D75,[1]Dossardage!$B$4:$G$203,4,FALSE),"")</f>
        <v/>
      </c>
      <c r="H75" s="3" t="str">
        <f>IF(VLOOKUP(D75,[1]Dossardage!$B$4:$G$203,6,FALSE)="50 haies",VLOOKUP(D75,[1]Dossardage!$B$4:$G$203,5,FALSE),"")</f>
        <v/>
      </c>
      <c r="I75" s="20"/>
      <c r="J75" s="10" t="str">
        <f>IFERROR(VLOOKUP(I75,$L$7:$M$56,2,TRUE),"0")</f>
        <v>0</v>
      </c>
    </row>
    <row r="76" spans="3:10" x14ac:dyDescent="0.25">
      <c r="C76" s="22" t="str">
        <f>IFERROR(RANK(I76,$I$7:$I$206,1),"")</f>
        <v/>
      </c>
      <c r="D76" s="5">
        <v>270</v>
      </c>
      <c r="E76" s="3" t="str">
        <f>IF(VLOOKUP(D76,[1]Dossardage!$B$4:$G$203,6,FALSE)="50 haies",VLOOKUP(D76,[1]Dossardage!$B$4:$G$203,2,FALSE),"")</f>
        <v/>
      </c>
      <c r="F76" s="3" t="str">
        <f>IF(VLOOKUP(D76,[1]Dossardage!$B$4:$G$203,6,FALSE)="50 haies",VLOOKUP(D76,[1]Dossardage!$B$4:$G$203,3,FALSE),"")</f>
        <v/>
      </c>
      <c r="G76" s="3" t="str">
        <f>IF(VLOOKUP(D76,[1]Dossardage!$B$4:$G$203,6,FALSE)="50 haies",VLOOKUP(D76,[1]Dossardage!$B$4:$G$203,4,FALSE),"")</f>
        <v/>
      </c>
      <c r="H76" s="3" t="str">
        <f>IF(VLOOKUP(D76,[1]Dossardage!$B$4:$G$203,6,FALSE)="50 haies",VLOOKUP(D76,[1]Dossardage!$B$4:$G$203,5,FALSE),"")</f>
        <v/>
      </c>
      <c r="I76" s="20"/>
      <c r="J76" s="10" t="str">
        <f>IFERROR(VLOOKUP(I76,$L$7:$M$56,2,TRUE),"0")</f>
        <v>0</v>
      </c>
    </row>
    <row r="77" spans="3:10" x14ac:dyDescent="0.25">
      <c r="C77" s="22" t="str">
        <f>IFERROR(RANK(I77,$I$7:$I$206,1),"")</f>
        <v/>
      </c>
      <c r="D77" s="5">
        <v>271</v>
      </c>
      <c r="E77" s="3" t="str">
        <f>IF(VLOOKUP(D77,[1]Dossardage!$B$4:$G$203,6,FALSE)="50 haies",VLOOKUP(D77,[1]Dossardage!$B$4:$G$203,2,FALSE),"")</f>
        <v/>
      </c>
      <c r="F77" s="3" t="str">
        <f>IF(VLOOKUP(D77,[1]Dossardage!$B$4:$G$203,6,FALSE)="50 haies",VLOOKUP(D77,[1]Dossardage!$B$4:$G$203,3,FALSE),"")</f>
        <v/>
      </c>
      <c r="G77" s="3" t="str">
        <f>IF(VLOOKUP(D77,[1]Dossardage!$B$4:$G$203,6,FALSE)="50 haies",VLOOKUP(D77,[1]Dossardage!$B$4:$G$203,4,FALSE),"")</f>
        <v/>
      </c>
      <c r="H77" s="3" t="str">
        <f>IF(VLOOKUP(D77,[1]Dossardage!$B$4:$G$203,6,FALSE)="50 haies",VLOOKUP(D77,[1]Dossardage!$B$4:$G$203,5,FALSE),"")</f>
        <v/>
      </c>
      <c r="I77" s="20"/>
      <c r="J77" s="10" t="str">
        <f>IFERROR(VLOOKUP(I77,$L$7:$M$56,2,TRUE),"0")</f>
        <v>0</v>
      </c>
    </row>
    <row r="78" spans="3:10" x14ac:dyDescent="0.25">
      <c r="C78" s="22" t="str">
        <f>IFERROR(RANK(I78,$I$7:$I$206,1),"")</f>
        <v/>
      </c>
      <c r="D78" s="5">
        <v>272</v>
      </c>
      <c r="E78" s="3" t="str">
        <f>IF(VLOOKUP(D78,[1]Dossardage!$B$4:$G$203,6,FALSE)="50 haies",VLOOKUP(D78,[1]Dossardage!$B$4:$G$203,2,FALSE),"")</f>
        <v/>
      </c>
      <c r="F78" s="3" t="str">
        <f>IF(VLOOKUP(D78,[1]Dossardage!$B$4:$G$203,6,FALSE)="50 haies",VLOOKUP(D78,[1]Dossardage!$B$4:$G$203,3,FALSE),"")</f>
        <v/>
      </c>
      <c r="G78" s="3" t="str">
        <f>IF(VLOOKUP(D78,[1]Dossardage!$B$4:$G$203,6,FALSE)="50 haies",VLOOKUP(D78,[1]Dossardage!$B$4:$G$203,4,FALSE),"")</f>
        <v/>
      </c>
      <c r="H78" s="3" t="str">
        <f>IF(VLOOKUP(D78,[1]Dossardage!$B$4:$G$203,6,FALSE)="50 haies",VLOOKUP(D78,[1]Dossardage!$B$4:$G$203,5,FALSE),"")</f>
        <v/>
      </c>
      <c r="I78" s="20"/>
      <c r="J78" s="10" t="str">
        <f>IFERROR(VLOOKUP(I78,$L$7:$M$56,2,TRUE),"0")</f>
        <v>0</v>
      </c>
    </row>
    <row r="79" spans="3:10" x14ac:dyDescent="0.25">
      <c r="C79" s="22" t="str">
        <f>IFERROR(RANK(I79,$I$7:$I$206,1),"")</f>
        <v/>
      </c>
      <c r="D79" s="5">
        <v>273</v>
      </c>
      <c r="E79" s="3" t="str">
        <f>IF(VLOOKUP(D79,[1]Dossardage!$B$4:$G$203,6,FALSE)="50 haies",VLOOKUP(D79,[1]Dossardage!$B$4:$G$203,2,FALSE),"")</f>
        <v/>
      </c>
      <c r="F79" s="3" t="str">
        <f>IF(VLOOKUP(D79,[1]Dossardage!$B$4:$G$203,6,FALSE)="50 haies",VLOOKUP(D79,[1]Dossardage!$B$4:$G$203,3,FALSE),"")</f>
        <v/>
      </c>
      <c r="G79" s="3" t="str">
        <f>IF(VLOOKUP(D79,[1]Dossardage!$B$4:$G$203,6,FALSE)="50 haies",VLOOKUP(D79,[1]Dossardage!$B$4:$G$203,4,FALSE),"")</f>
        <v/>
      </c>
      <c r="H79" s="3" t="str">
        <f>IF(VLOOKUP(D79,[1]Dossardage!$B$4:$G$203,6,FALSE)="50 haies",VLOOKUP(D79,[1]Dossardage!$B$4:$G$203,5,FALSE),"")</f>
        <v/>
      </c>
      <c r="I79" s="20"/>
      <c r="J79" s="10" t="str">
        <f>IFERROR(VLOOKUP(I79,$L$7:$M$56,2,TRUE),"0")</f>
        <v>0</v>
      </c>
    </row>
    <row r="80" spans="3:10" x14ac:dyDescent="0.25">
      <c r="C80" s="22" t="str">
        <f>IFERROR(RANK(I80,$I$7:$I$206,1),"")</f>
        <v/>
      </c>
      <c r="D80" s="5">
        <v>274</v>
      </c>
      <c r="E80" s="3" t="str">
        <f>IF(VLOOKUP(D80,[1]Dossardage!$B$4:$G$203,6,FALSE)="50 haies",VLOOKUP(D80,[1]Dossardage!$B$4:$G$203,2,FALSE),"")</f>
        <v/>
      </c>
      <c r="F80" s="3" t="str">
        <f>IF(VLOOKUP(D80,[1]Dossardage!$B$4:$G$203,6,FALSE)="50 haies",VLOOKUP(D80,[1]Dossardage!$B$4:$G$203,3,FALSE),"")</f>
        <v/>
      </c>
      <c r="G80" s="3" t="str">
        <f>IF(VLOOKUP(D80,[1]Dossardage!$B$4:$G$203,6,FALSE)="50 haies",VLOOKUP(D80,[1]Dossardage!$B$4:$G$203,4,FALSE),"")</f>
        <v/>
      </c>
      <c r="H80" s="3" t="str">
        <f>IF(VLOOKUP(D80,[1]Dossardage!$B$4:$G$203,6,FALSE)="50 haies",VLOOKUP(D80,[1]Dossardage!$B$4:$G$203,5,FALSE),"")</f>
        <v/>
      </c>
      <c r="I80" s="20"/>
      <c r="J80" s="10" t="str">
        <f>IFERROR(VLOOKUP(I80,$L$7:$M$56,2,TRUE),"0")</f>
        <v>0</v>
      </c>
    </row>
    <row r="81" spans="3:10" x14ac:dyDescent="0.25">
      <c r="C81" s="22" t="str">
        <f>IFERROR(RANK(I81,$I$7:$I$206,1),"")</f>
        <v/>
      </c>
      <c r="D81" s="5">
        <v>275</v>
      </c>
      <c r="E81" s="3" t="str">
        <f>IF(VLOOKUP(D81,[1]Dossardage!$B$4:$G$203,6,FALSE)="50 haies",VLOOKUP(D81,[1]Dossardage!$B$4:$G$203,2,FALSE),"")</f>
        <v/>
      </c>
      <c r="F81" s="3" t="str">
        <f>IF(VLOOKUP(D81,[1]Dossardage!$B$4:$G$203,6,FALSE)="50 haies",VLOOKUP(D81,[1]Dossardage!$B$4:$G$203,3,FALSE),"")</f>
        <v/>
      </c>
      <c r="G81" s="3" t="str">
        <f>IF(VLOOKUP(D81,[1]Dossardage!$B$4:$G$203,6,FALSE)="50 haies",VLOOKUP(D81,[1]Dossardage!$B$4:$G$203,4,FALSE),"")</f>
        <v/>
      </c>
      <c r="H81" s="3" t="str">
        <f>IF(VLOOKUP(D81,[1]Dossardage!$B$4:$G$203,6,FALSE)="50 haies",VLOOKUP(D81,[1]Dossardage!$B$4:$G$203,5,FALSE),"")</f>
        <v/>
      </c>
      <c r="I81" s="20"/>
      <c r="J81" s="10" t="str">
        <f>IFERROR(VLOOKUP(I81,$L$7:$M$56,2,TRUE),"0")</f>
        <v>0</v>
      </c>
    </row>
    <row r="82" spans="3:10" x14ac:dyDescent="0.25">
      <c r="C82" s="22" t="str">
        <f>IFERROR(RANK(I82,$I$7:$I$206,1),"")</f>
        <v/>
      </c>
      <c r="D82" s="5">
        <v>276</v>
      </c>
      <c r="E82" s="3" t="str">
        <f>IF(VLOOKUP(D82,[1]Dossardage!$B$4:$G$203,6,FALSE)="50 haies",VLOOKUP(D82,[1]Dossardage!$B$4:$G$203,2,FALSE),"")</f>
        <v/>
      </c>
      <c r="F82" s="3" t="str">
        <f>IF(VLOOKUP(D82,[1]Dossardage!$B$4:$G$203,6,FALSE)="50 haies",VLOOKUP(D82,[1]Dossardage!$B$4:$G$203,3,FALSE),"")</f>
        <v/>
      </c>
      <c r="G82" s="3" t="str">
        <f>IF(VLOOKUP(D82,[1]Dossardage!$B$4:$G$203,6,FALSE)="50 haies",VLOOKUP(D82,[1]Dossardage!$B$4:$G$203,4,FALSE),"")</f>
        <v/>
      </c>
      <c r="H82" s="3" t="str">
        <f>IF(VLOOKUP(D82,[1]Dossardage!$B$4:$G$203,6,FALSE)="50 haies",VLOOKUP(D82,[1]Dossardage!$B$4:$G$203,5,FALSE),"")</f>
        <v/>
      </c>
      <c r="I82" s="20"/>
      <c r="J82" s="10" t="str">
        <f>IFERROR(VLOOKUP(I82,$L$7:$M$56,2,TRUE),"0")</f>
        <v>0</v>
      </c>
    </row>
    <row r="83" spans="3:10" x14ac:dyDescent="0.25">
      <c r="C83" s="22" t="str">
        <f>IFERROR(RANK(I83,$I$7:$I$206,1),"")</f>
        <v/>
      </c>
      <c r="D83" s="5">
        <v>277</v>
      </c>
      <c r="E83" s="3" t="str">
        <f>IF(VLOOKUP(D83,[1]Dossardage!$B$4:$G$203,6,FALSE)="50 haies",VLOOKUP(D83,[1]Dossardage!$B$4:$G$203,2,FALSE),"")</f>
        <v/>
      </c>
      <c r="F83" s="3" t="str">
        <f>IF(VLOOKUP(D83,[1]Dossardage!$B$4:$G$203,6,FALSE)="50 haies",VLOOKUP(D83,[1]Dossardage!$B$4:$G$203,3,FALSE),"")</f>
        <v/>
      </c>
      <c r="G83" s="3" t="str">
        <f>IF(VLOOKUP(D83,[1]Dossardage!$B$4:$G$203,6,FALSE)="50 haies",VLOOKUP(D83,[1]Dossardage!$B$4:$G$203,4,FALSE),"")</f>
        <v/>
      </c>
      <c r="H83" s="3" t="str">
        <f>IF(VLOOKUP(D83,[1]Dossardage!$B$4:$G$203,6,FALSE)="50 haies",VLOOKUP(D83,[1]Dossardage!$B$4:$G$203,5,FALSE),"")</f>
        <v/>
      </c>
      <c r="I83" s="20"/>
      <c r="J83" s="10" t="str">
        <f>IFERROR(VLOOKUP(I83,$L$7:$M$56,2,TRUE),"0")</f>
        <v>0</v>
      </c>
    </row>
    <row r="84" spans="3:10" x14ac:dyDescent="0.25">
      <c r="C84" s="22" t="str">
        <f>IFERROR(RANK(I84,$I$7:$I$206,1),"")</f>
        <v/>
      </c>
      <c r="D84" s="5">
        <v>278</v>
      </c>
      <c r="E84" s="3" t="str">
        <f>IF(VLOOKUP(D84,[1]Dossardage!$B$4:$G$203,6,FALSE)="50 haies",VLOOKUP(D84,[1]Dossardage!$B$4:$G$203,2,FALSE),"")</f>
        <v/>
      </c>
      <c r="F84" s="3" t="str">
        <f>IF(VLOOKUP(D84,[1]Dossardage!$B$4:$G$203,6,FALSE)="50 haies",VLOOKUP(D84,[1]Dossardage!$B$4:$G$203,3,FALSE),"")</f>
        <v/>
      </c>
      <c r="G84" s="3" t="str">
        <f>IF(VLOOKUP(D84,[1]Dossardage!$B$4:$G$203,6,FALSE)="50 haies",VLOOKUP(D84,[1]Dossardage!$B$4:$G$203,4,FALSE),"")</f>
        <v/>
      </c>
      <c r="H84" s="3" t="str">
        <f>IF(VLOOKUP(D84,[1]Dossardage!$B$4:$G$203,6,FALSE)="50 haies",VLOOKUP(D84,[1]Dossardage!$B$4:$G$203,5,FALSE),"")</f>
        <v/>
      </c>
      <c r="I84" s="20"/>
      <c r="J84" s="10" t="str">
        <f>IFERROR(VLOOKUP(I84,$L$7:$M$56,2,TRUE),"0")</f>
        <v>0</v>
      </c>
    </row>
    <row r="85" spans="3:10" x14ac:dyDescent="0.25">
      <c r="C85" s="22" t="str">
        <f>IFERROR(RANK(I85,$I$7:$I$206,1),"")</f>
        <v/>
      </c>
      <c r="D85" s="5">
        <v>279</v>
      </c>
      <c r="E85" s="3" t="str">
        <f>IF(VLOOKUP(D85,[1]Dossardage!$B$4:$G$203,6,FALSE)="50 haies",VLOOKUP(D85,[1]Dossardage!$B$4:$G$203,2,FALSE),"")</f>
        <v/>
      </c>
      <c r="F85" s="3" t="str">
        <f>IF(VLOOKUP(D85,[1]Dossardage!$B$4:$G$203,6,FALSE)="50 haies",VLOOKUP(D85,[1]Dossardage!$B$4:$G$203,3,FALSE),"")</f>
        <v/>
      </c>
      <c r="G85" s="3" t="str">
        <f>IF(VLOOKUP(D85,[1]Dossardage!$B$4:$G$203,6,FALSE)="50 haies",VLOOKUP(D85,[1]Dossardage!$B$4:$G$203,4,FALSE),"")</f>
        <v/>
      </c>
      <c r="H85" s="3" t="str">
        <f>IF(VLOOKUP(D85,[1]Dossardage!$B$4:$G$203,6,FALSE)="50 haies",VLOOKUP(D85,[1]Dossardage!$B$4:$G$203,5,FALSE),"")</f>
        <v/>
      </c>
      <c r="I85" s="20"/>
      <c r="J85" s="10" t="str">
        <f>IFERROR(VLOOKUP(I85,$L$7:$M$56,2,TRUE),"0")</f>
        <v>0</v>
      </c>
    </row>
    <row r="86" spans="3:10" x14ac:dyDescent="0.25">
      <c r="C86" s="22" t="str">
        <f>IFERROR(RANK(I86,$I$7:$I$206,1),"")</f>
        <v/>
      </c>
      <c r="D86" s="5">
        <v>280</v>
      </c>
      <c r="E86" s="3" t="str">
        <f>IF(VLOOKUP(D86,[1]Dossardage!$B$4:$G$203,6,FALSE)="50 haies",VLOOKUP(D86,[1]Dossardage!$B$4:$G$203,2,FALSE),"")</f>
        <v/>
      </c>
      <c r="F86" s="3" t="str">
        <f>IF(VLOOKUP(D86,[1]Dossardage!$B$4:$G$203,6,FALSE)="50 haies",VLOOKUP(D86,[1]Dossardage!$B$4:$G$203,3,FALSE),"")</f>
        <v/>
      </c>
      <c r="G86" s="3" t="str">
        <f>IF(VLOOKUP(D86,[1]Dossardage!$B$4:$G$203,6,FALSE)="50 haies",VLOOKUP(D86,[1]Dossardage!$B$4:$G$203,4,FALSE),"")</f>
        <v/>
      </c>
      <c r="H86" s="3" t="str">
        <f>IF(VLOOKUP(D86,[1]Dossardage!$B$4:$G$203,6,FALSE)="50 haies",VLOOKUP(D86,[1]Dossardage!$B$4:$G$203,5,FALSE),"")</f>
        <v/>
      </c>
      <c r="I86" s="20"/>
      <c r="J86" s="10" t="str">
        <f>IFERROR(VLOOKUP(I86,$L$7:$M$56,2,TRUE),"0")</f>
        <v>0</v>
      </c>
    </row>
    <row r="87" spans="3:10" x14ac:dyDescent="0.25">
      <c r="C87" s="22" t="str">
        <f>IFERROR(RANK(I87,$I$7:$I$206,1),"")</f>
        <v/>
      </c>
      <c r="D87" s="5">
        <v>281</v>
      </c>
      <c r="E87" s="3" t="str">
        <f>IF(VLOOKUP(D87,[1]Dossardage!$B$4:$G$203,6,FALSE)="50 haies",VLOOKUP(D87,[1]Dossardage!$B$4:$G$203,2,FALSE),"")</f>
        <v/>
      </c>
      <c r="F87" s="3" t="str">
        <f>IF(VLOOKUP(D87,[1]Dossardage!$B$4:$G$203,6,FALSE)="50 haies",VLOOKUP(D87,[1]Dossardage!$B$4:$G$203,3,FALSE),"")</f>
        <v/>
      </c>
      <c r="G87" s="3" t="str">
        <f>IF(VLOOKUP(D87,[1]Dossardage!$B$4:$G$203,6,FALSE)="50 haies",VLOOKUP(D87,[1]Dossardage!$B$4:$G$203,4,FALSE),"")</f>
        <v/>
      </c>
      <c r="H87" s="3" t="str">
        <f>IF(VLOOKUP(D87,[1]Dossardage!$B$4:$G$203,6,FALSE)="50 haies",VLOOKUP(D87,[1]Dossardage!$B$4:$G$203,5,FALSE),"")</f>
        <v/>
      </c>
      <c r="I87" s="20"/>
      <c r="J87" s="10" t="str">
        <f>IFERROR(VLOOKUP(I87,$L$7:$M$56,2,TRUE),"0")</f>
        <v>0</v>
      </c>
    </row>
    <row r="88" spans="3:10" x14ac:dyDescent="0.25">
      <c r="C88" s="22" t="str">
        <f>IFERROR(RANK(I88,$I$7:$I$206,1),"")</f>
        <v/>
      </c>
      <c r="D88" s="5">
        <v>282</v>
      </c>
      <c r="E88" s="3" t="str">
        <f>IF(VLOOKUP(D88,[1]Dossardage!$B$4:$G$203,6,FALSE)="50 haies",VLOOKUP(D88,[1]Dossardage!$B$4:$G$203,2,FALSE),"")</f>
        <v/>
      </c>
      <c r="F88" s="3" t="str">
        <f>IF(VLOOKUP(D88,[1]Dossardage!$B$4:$G$203,6,FALSE)="50 haies",VLOOKUP(D88,[1]Dossardage!$B$4:$G$203,3,FALSE),"")</f>
        <v/>
      </c>
      <c r="G88" s="3" t="str">
        <f>IF(VLOOKUP(D88,[1]Dossardage!$B$4:$G$203,6,FALSE)="50 haies",VLOOKUP(D88,[1]Dossardage!$B$4:$G$203,4,FALSE),"")</f>
        <v/>
      </c>
      <c r="H88" s="3" t="str">
        <f>IF(VLOOKUP(D88,[1]Dossardage!$B$4:$G$203,6,FALSE)="50 haies",VLOOKUP(D88,[1]Dossardage!$B$4:$G$203,5,FALSE),"")</f>
        <v/>
      </c>
      <c r="I88" s="20"/>
      <c r="J88" s="10" t="str">
        <f>IFERROR(VLOOKUP(I88,$L$7:$M$56,2,TRUE),"0")</f>
        <v>0</v>
      </c>
    </row>
    <row r="89" spans="3:10" x14ac:dyDescent="0.25">
      <c r="C89" s="22" t="str">
        <f>IFERROR(RANK(I89,$I$7:$I$206,1),"")</f>
        <v/>
      </c>
      <c r="D89" s="5">
        <v>283</v>
      </c>
      <c r="E89" s="3" t="str">
        <f>IF(VLOOKUP(D89,[1]Dossardage!$B$4:$G$203,6,FALSE)="50 haies",VLOOKUP(D89,[1]Dossardage!$B$4:$G$203,2,FALSE),"")</f>
        <v/>
      </c>
      <c r="F89" s="3" t="str">
        <f>IF(VLOOKUP(D89,[1]Dossardage!$B$4:$G$203,6,FALSE)="50 haies",VLOOKUP(D89,[1]Dossardage!$B$4:$G$203,3,FALSE),"")</f>
        <v/>
      </c>
      <c r="G89" s="3" t="str">
        <f>IF(VLOOKUP(D89,[1]Dossardage!$B$4:$G$203,6,FALSE)="50 haies",VLOOKUP(D89,[1]Dossardage!$B$4:$G$203,4,FALSE),"")</f>
        <v/>
      </c>
      <c r="H89" s="3" t="str">
        <f>IF(VLOOKUP(D89,[1]Dossardage!$B$4:$G$203,6,FALSE)="50 haies",VLOOKUP(D89,[1]Dossardage!$B$4:$G$203,5,FALSE),"")</f>
        <v/>
      </c>
      <c r="I89" s="20"/>
      <c r="J89" s="10" t="str">
        <f>IFERROR(VLOOKUP(I89,$L$7:$M$56,2,TRUE),"0")</f>
        <v>0</v>
      </c>
    </row>
    <row r="90" spans="3:10" x14ac:dyDescent="0.25">
      <c r="C90" s="22" t="str">
        <f>IFERROR(RANK(I90,$I$7:$I$206,1),"")</f>
        <v/>
      </c>
      <c r="D90" s="5">
        <v>284</v>
      </c>
      <c r="E90" s="3" t="str">
        <f>IF(VLOOKUP(D90,[1]Dossardage!$B$4:$G$203,6,FALSE)="50 haies",VLOOKUP(D90,[1]Dossardage!$B$4:$G$203,2,FALSE),"")</f>
        <v/>
      </c>
      <c r="F90" s="3" t="str">
        <f>IF(VLOOKUP(D90,[1]Dossardage!$B$4:$G$203,6,FALSE)="50 haies",VLOOKUP(D90,[1]Dossardage!$B$4:$G$203,3,FALSE),"")</f>
        <v/>
      </c>
      <c r="G90" s="3" t="str">
        <f>IF(VLOOKUP(D90,[1]Dossardage!$B$4:$G$203,6,FALSE)="50 haies",VLOOKUP(D90,[1]Dossardage!$B$4:$G$203,4,FALSE),"")</f>
        <v/>
      </c>
      <c r="H90" s="3" t="str">
        <f>IF(VLOOKUP(D90,[1]Dossardage!$B$4:$G$203,6,FALSE)="50 haies",VLOOKUP(D90,[1]Dossardage!$B$4:$G$203,5,FALSE),"")</f>
        <v/>
      </c>
      <c r="I90" s="20"/>
      <c r="J90" s="10" t="str">
        <f>IFERROR(VLOOKUP(I90,$L$7:$M$56,2,TRUE),"0")</f>
        <v>0</v>
      </c>
    </row>
    <row r="91" spans="3:10" x14ac:dyDescent="0.25">
      <c r="C91" s="22" t="str">
        <f>IFERROR(RANK(I91,$I$7:$I$206,1),"")</f>
        <v/>
      </c>
      <c r="D91" s="5">
        <v>285</v>
      </c>
      <c r="E91" s="3" t="str">
        <f>IF(VLOOKUP(D91,[1]Dossardage!$B$4:$G$203,6,FALSE)="50 haies",VLOOKUP(D91,[1]Dossardage!$B$4:$G$203,2,FALSE),"")</f>
        <v/>
      </c>
      <c r="F91" s="3" t="str">
        <f>IF(VLOOKUP(D91,[1]Dossardage!$B$4:$G$203,6,FALSE)="50 haies",VLOOKUP(D91,[1]Dossardage!$B$4:$G$203,3,FALSE),"")</f>
        <v/>
      </c>
      <c r="G91" s="3" t="str">
        <f>IF(VLOOKUP(D91,[1]Dossardage!$B$4:$G$203,6,FALSE)="50 haies",VLOOKUP(D91,[1]Dossardage!$B$4:$G$203,4,FALSE),"")</f>
        <v/>
      </c>
      <c r="H91" s="3" t="str">
        <f>IF(VLOOKUP(D91,[1]Dossardage!$B$4:$G$203,6,FALSE)="50 haies",VLOOKUP(D91,[1]Dossardage!$B$4:$G$203,5,FALSE),"")</f>
        <v/>
      </c>
      <c r="I91" s="20"/>
      <c r="J91" s="10" t="str">
        <f>IFERROR(VLOOKUP(I91,$L$7:$M$56,2,TRUE),"0")</f>
        <v>0</v>
      </c>
    </row>
    <row r="92" spans="3:10" x14ac:dyDescent="0.25">
      <c r="C92" s="22" t="str">
        <f>IFERROR(RANK(I92,$I$7:$I$206,1),"")</f>
        <v/>
      </c>
      <c r="D92" s="5">
        <v>286</v>
      </c>
      <c r="E92" s="3" t="str">
        <f>IF(VLOOKUP(D92,[1]Dossardage!$B$4:$G$203,6,FALSE)="50 haies",VLOOKUP(D92,[1]Dossardage!$B$4:$G$203,2,FALSE),"")</f>
        <v/>
      </c>
      <c r="F92" s="3" t="str">
        <f>IF(VLOOKUP(D92,[1]Dossardage!$B$4:$G$203,6,FALSE)="50 haies",VLOOKUP(D92,[1]Dossardage!$B$4:$G$203,3,FALSE),"")</f>
        <v/>
      </c>
      <c r="G92" s="3" t="str">
        <f>IF(VLOOKUP(D92,[1]Dossardage!$B$4:$G$203,6,FALSE)="50 haies",VLOOKUP(D92,[1]Dossardage!$B$4:$G$203,4,FALSE),"")</f>
        <v/>
      </c>
      <c r="H92" s="3" t="str">
        <f>IF(VLOOKUP(D92,[1]Dossardage!$B$4:$G$203,6,FALSE)="50 haies",VLOOKUP(D92,[1]Dossardage!$B$4:$G$203,5,FALSE),"")</f>
        <v/>
      </c>
      <c r="I92" s="20"/>
      <c r="J92" s="10" t="str">
        <f>IFERROR(VLOOKUP(I92,$L$7:$M$56,2,TRUE),"0")</f>
        <v>0</v>
      </c>
    </row>
    <row r="93" spans="3:10" x14ac:dyDescent="0.25">
      <c r="C93" s="22" t="str">
        <f>IFERROR(RANK(I93,$I$7:$I$206,1),"")</f>
        <v/>
      </c>
      <c r="D93" s="5">
        <v>287</v>
      </c>
      <c r="E93" s="3" t="str">
        <f>IF(VLOOKUP(D93,[1]Dossardage!$B$4:$G$203,6,FALSE)="50 haies",VLOOKUP(D93,[1]Dossardage!$B$4:$G$203,2,FALSE),"")</f>
        <v/>
      </c>
      <c r="F93" s="3" t="str">
        <f>IF(VLOOKUP(D93,[1]Dossardage!$B$4:$G$203,6,FALSE)="50 haies",VLOOKUP(D93,[1]Dossardage!$B$4:$G$203,3,FALSE),"")</f>
        <v/>
      </c>
      <c r="G93" s="3" t="str">
        <f>IF(VLOOKUP(D93,[1]Dossardage!$B$4:$G$203,6,FALSE)="50 haies",VLOOKUP(D93,[1]Dossardage!$B$4:$G$203,4,FALSE),"")</f>
        <v/>
      </c>
      <c r="H93" s="3" t="str">
        <f>IF(VLOOKUP(D93,[1]Dossardage!$B$4:$G$203,6,FALSE)="50 haies",VLOOKUP(D93,[1]Dossardage!$B$4:$G$203,5,FALSE),"")</f>
        <v/>
      </c>
      <c r="I93" s="20"/>
      <c r="J93" s="10" t="str">
        <f>IFERROR(VLOOKUP(I93,$L$7:$M$56,2,TRUE),"0")</f>
        <v>0</v>
      </c>
    </row>
    <row r="94" spans="3:10" x14ac:dyDescent="0.25">
      <c r="C94" s="22" t="str">
        <f>IFERROR(RANK(I94,$I$7:$I$206,1),"")</f>
        <v/>
      </c>
      <c r="D94" s="5">
        <v>288</v>
      </c>
      <c r="E94" s="3" t="str">
        <f>IF(VLOOKUP(D94,[1]Dossardage!$B$4:$G$203,6,FALSE)="50 haies",VLOOKUP(D94,[1]Dossardage!$B$4:$G$203,2,FALSE),"")</f>
        <v/>
      </c>
      <c r="F94" s="3" t="str">
        <f>IF(VLOOKUP(D94,[1]Dossardage!$B$4:$G$203,6,FALSE)="50 haies",VLOOKUP(D94,[1]Dossardage!$B$4:$G$203,3,FALSE),"")</f>
        <v/>
      </c>
      <c r="G94" s="3" t="str">
        <f>IF(VLOOKUP(D94,[1]Dossardage!$B$4:$G$203,6,FALSE)="50 haies",VLOOKUP(D94,[1]Dossardage!$B$4:$G$203,4,FALSE),"")</f>
        <v/>
      </c>
      <c r="H94" s="3" t="str">
        <f>IF(VLOOKUP(D94,[1]Dossardage!$B$4:$G$203,6,FALSE)="50 haies",VLOOKUP(D94,[1]Dossardage!$B$4:$G$203,5,FALSE),"")</f>
        <v/>
      </c>
      <c r="I94" s="20"/>
      <c r="J94" s="10" t="str">
        <f>IFERROR(VLOOKUP(I94,$L$7:$M$56,2,TRUE),"0")</f>
        <v>0</v>
      </c>
    </row>
    <row r="95" spans="3:10" x14ac:dyDescent="0.25">
      <c r="C95" s="22" t="str">
        <f>IFERROR(RANK(I95,$I$7:$I$206,1),"")</f>
        <v/>
      </c>
      <c r="D95" s="5">
        <v>289</v>
      </c>
      <c r="E95" s="3" t="str">
        <f>IF(VLOOKUP(D95,[1]Dossardage!$B$4:$G$203,6,FALSE)="50 haies",VLOOKUP(D95,[1]Dossardage!$B$4:$G$203,2,FALSE),"")</f>
        <v/>
      </c>
      <c r="F95" s="3" t="str">
        <f>IF(VLOOKUP(D95,[1]Dossardage!$B$4:$G$203,6,FALSE)="50 haies",VLOOKUP(D95,[1]Dossardage!$B$4:$G$203,3,FALSE),"")</f>
        <v/>
      </c>
      <c r="G95" s="3" t="str">
        <f>IF(VLOOKUP(D95,[1]Dossardage!$B$4:$G$203,6,FALSE)="50 haies",VLOOKUP(D95,[1]Dossardage!$B$4:$G$203,4,FALSE),"")</f>
        <v/>
      </c>
      <c r="H95" s="3" t="str">
        <f>IF(VLOOKUP(D95,[1]Dossardage!$B$4:$G$203,6,FALSE)="50 haies",VLOOKUP(D95,[1]Dossardage!$B$4:$G$203,5,FALSE),"")</f>
        <v/>
      </c>
      <c r="I95" s="20"/>
      <c r="J95" s="10" t="str">
        <f>IFERROR(VLOOKUP(I95,$L$7:$M$56,2,TRUE),"0")</f>
        <v>0</v>
      </c>
    </row>
    <row r="96" spans="3:10" x14ac:dyDescent="0.25">
      <c r="C96" s="22" t="str">
        <f>IFERROR(RANK(I96,$I$7:$I$206,1),"")</f>
        <v/>
      </c>
      <c r="D96" s="5">
        <v>290</v>
      </c>
      <c r="E96" s="3" t="str">
        <f>IF(VLOOKUP(D96,[1]Dossardage!$B$4:$G$203,6,FALSE)="50 haies",VLOOKUP(D96,[1]Dossardage!$B$4:$G$203,2,FALSE),"")</f>
        <v/>
      </c>
      <c r="F96" s="3" t="str">
        <f>IF(VLOOKUP(D96,[1]Dossardage!$B$4:$G$203,6,FALSE)="50 haies",VLOOKUP(D96,[1]Dossardage!$B$4:$G$203,3,FALSE),"")</f>
        <v/>
      </c>
      <c r="G96" s="3" t="str">
        <f>IF(VLOOKUP(D96,[1]Dossardage!$B$4:$G$203,6,FALSE)="50 haies",VLOOKUP(D96,[1]Dossardage!$B$4:$G$203,4,FALSE),"")</f>
        <v/>
      </c>
      <c r="H96" s="3" t="str">
        <f>IF(VLOOKUP(D96,[1]Dossardage!$B$4:$G$203,6,FALSE)="50 haies",VLOOKUP(D96,[1]Dossardage!$B$4:$G$203,5,FALSE),"")</f>
        <v/>
      </c>
      <c r="I96" s="20"/>
      <c r="J96" s="10" t="str">
        <f>IFERROR(VLOOKUP(I96,$L$7:$M$56,2,TRUE),"0")</f>
        <v>0</v>
      </c>
    </row>
    <row r="97" spans="3:10" x14ac:dyDescent="0.25">
      <c r="C97" s="22" t="str">
        <f>IFERROR(RANK(I97,$I$7:$I$206,1),"")</f>
        <v/>
      </c>
      <c r="D97" s="5">
        <v>291</v>
      </c>
      <c r="E97" s="3" t="str">
        <f>IF(VLOOKUP(D97,[1]Dossardage!$B$4:$G$203,6,FALSE)="50 haies",VLOOKUP(D97,[1]Dossardage!$B$4:$G$203,2,FALSE),"")</f>
        <v/>
      </c>
      <c r="F97" s="3" t="str">
        <f>IF(VLOOKUP(D97,[1]Dossardage!$B$4:$G$203,6,FALSE)="50 haies",VLOOKUP(D97,[1]Dossardage!$B$4:$G$203,3,FALSE),"")</f>
        <v/>
      </c>
      <c r="G97" s="3" t="str">
        <f>IF(VLOOKUP(D97,[1]Dossardage!$B$4:$G$203,6,FALSE)="50 haies",VLOOKUP(D97,[1]Dossardage!$B$4:$G$203,4,FALSE),"")</f>
        <v/>
      </c>
      <c r="H97" s="3" t="str">
        <f>IF(VLOOKUP(D97,[1]Dossardage!$B$4:$G$203,6,FALSE)="50 haies",VLOOKUP(D97,[1]Dossardage!$B$4:$G$203,5,FALSE),"")</f>
        <v/>
      </c>
      <c r="I97" s="20"/>
      <c r="J97" s="10" t="str">
        <f>IFERROR(VLOOKUP(I97,$L$7:$M$56,2,TRUE),"0")</f>
        <v>0</v>
      </c>
    </row>
    <row r="98" spans="3:10" x14ac:dyDescent="0.25">
      <c r="C98" s="22" t="str">
        <f>IFERROR(RANK(I98,$I$7:$I$206,1),"")</f>
        <v/>
      </c>
      <c r="D98" s="5">
        <v>292</v>
      </c>
      <c r="E98" s="3" t="str">
        <f>IF(VLOOKUP(D98,[1]Dossardage!$B$4:$G$203,6,FALSE)="50 haies",VLOOKUP(D98,[1]Dossardage!$B$4:$G$203,2,FALSE),"")</f>
        <v/>
      </c>
      <c r="F98" s="3" t="str">
        <f>IF(VLOOKUP(D98,[1]Dossardage!$B$4:$G$203,6,FALSE)="50 haies",VLOOKUP(D98,[1]Dossardage!$B$4:$G$203,3,FALSE),"")</f>
        <v/>
      </c>
      <c r="G98" s="3" t="str">
        <f>IF(VLOOKUP(D98,[1]Dossardage!$B$4:$G$203,6,FALSE)="50 haies",VLOOKUP(D98,[1]Dossardage!$B$4:$G$203,4,FALSE),"")</f>
        <v/>
      </c>
      <c r="H98" s="3" t="str">
        <f>IF(VLOOKUP(D98,[1]Dossardage!$B$4:$G$203,6,FALSE)="50 haies",VLOOKUP(D98,[1]Dossardage!$B$4:$G$203,5,FALSE),"")</f>
        <v/>
      </c>
      <c r="I98" s="20"/>
      <c r="J98" s="10" t="str">
        <f>IFERROR(VLOOKUP(I98,$L$7:$M$56,2,TRUE),"0")</f>
        <v>0</v>
      </c>
    </row>
    <row r="99" spans="3:10" x14ac:dyDescent="0.25">
      <c r="C99" s="22" t="str">
        <f>IFERROR(RANK(I99,$I$7:$I$206,1),"")</f>
        <v/>
      </c>
      <c r="D99" s="5">
        <v>293</v>
      </c>
      <c r="E99" s="3" t="str">
        <f>IF(VLOOKUP(D99,[1]Dossardage!$B$4:$G$203,6,FALSE)="50 haies",VLOOKUP(D99,[1]Dossardage!$B$4:$G$203,2,FALSE),"")</f>
        <v/>
      </c>
      <c r="F99" s="3" t="str">
        <f>IF(VLOOKUP(D99,[1]Dossardage!$B$4:$G$203,6,FALSE)="50 haies",VLOOKUP(D99,[1]Dossardage!$B$4:$G$203,3,FALSE),"")</f>
        <v/>
      </c>
      <c r="G99" s="3" t="str">
        <f>IF(VLOOKUP(D99,[1]Dossardage!$B$4:$G$203,6,FALSE)="50 haies",VLOOKUP(D99,[1]Dossardage!$B$4:$G$203,4,FALSE),"")</f>
        <v/>
      </c>
      <c r="H99" s="3" t="str">
        <f>IF(VLOOKUP(D99,[1]Dossardage!$B$4:$G$203,6,FALSE)="50 haies",VLOOKUP(D99,[1]Dossardage!$B$4:$G$203,5,FALSE),"")</f>
        <v/>
      </c>
      <c r="I99" s="20"/>
      <c r="J99" s="10" t="str">
        <f>IFERROR(VLOOKUP(I99,$L$7:$M$56,2,TRUE),"0")</f>
        <v>0</v>
      </c>
    </row>
    <row r="100" spans="3:10" x14ac:dyDescent="0.25">
      <c r="C100" s="22" t="str">
        <f>IFERROR(RANK(I100,$I$7:$I$206,1),"")</f>
        <v/>
      </c>
      <c r="D100" s="5">
        <v>294</v>
      </c>
      <c r="E100" s="3" t="str">
        <f>IF(VLOOKUP(D100,[1]Dossardage!$B$4:$G$203,6,FALSE)="50 haies",VLOOKUP(D100,[1]Dossardage!$B$4:$G$203,2,FALSE),"")</f>
        <v/>
      </c>
      <c r="F100" s="3" t="str">
        <f>IF(VLOOKUP(D100,[1]Dossardage!$B$4:$G$203,6,FALSE)="50 haies",VLOOKUP(D100,[1]Dossardage!$B$4:$G$203,3,FALSE),"")</f>
        <v/>
      </c>
      <c r="G100" s="3" t="str">
        <f>IF(VLOOKUP(D100,[1]Dossardage!$B$4:$G$203,6,FALSE)="50 haies",VLOOKUP(D100,[1]Dossardage!$B$4:$G$203,4,FALSE),"")</f>
        <v/>
      </c>
      <c r="H100" s="3" t="str">
        <f>IF(VLOOKUP(D100,[1]Dossardage!$B$4:$G$203,6,FALSE)="50 haies",VLOOKUP(D100,[1]Dossardage!$B$4:$G$203,5,FALSE),"")</f>
        <v/>
      </c>
      <c r="I100" s="20"/>
      <c r="J100" s="10" t="str">
        <f>IFERROR(VLOOKUP(I100,$L$7:$M$56,2,TRUE),"0")</f>
        <v>0</v>
      </c>
    </row>
    <row r="101" spans="3:10" x14ac:dyDescent="0.25">
      <c r="C101" s="22">
        <f>IFERROR(RANK(I101,$I$7:$I$206,1),"")</f>
        <v>4</v>
      </c>
      <c r="D101" s="5">
        <v>295</v>
      </c>
      <c r="E101" s="3" t="str">
        <f>IF(VLOOKUP(D101,[1]Dossardage!$B$4:$G$203,6,FALSE)="50 haies",VLOOKUP(D101,[1]Dossardage!$B$4:$G$203,2,FALSE),"")</f>
        <v>JAMAIN</v>
      </c>
      <c r="F101" s="3" t="str">
        <f>IF(VLOOKUP(D101,[1]Dossardage!$B$4:$G$203,6,FALSE)="50 haies",VLOOKUP(D101,[1]Dossardage!$B$4:$G$203,3,FALSE),"")</f>
        <v>Mathis</v>
      </c>
      <c r="G101" s="3" t="str">
        <f>IF(VLOOKUP(D101,[1]Dossardage!$B$4:$G$203,6,FALSE)="50 haies",VLOOKUP(D101,[1]Dossardage!$B$4:$G$203,4,FALSE),"")</f>
        <v>BG</v>
      </c>
      <c r="H101" s="3" t="str">
        <f>IF(VLOOKUP(D101,[1]Dossardage!$B$4:$G$203,6,FALSE)="50 haies",VLOOKUP(D101,[1]Dossardage!$B$4:$G$203,5,FALSE),"")</f>
        <v>Collège Jules Leroux</v>
      </c>
      <c r="I101" s="20">
        <v>10.7</v>
      </c>
      <c r="J101" s="10">
        <f>IFERROR(VLOOKUP(I101,$L$7:$M$56,2,TRUE),"0")</f>
        <v>18</v>
      </c>
    </row>
    <row r="102" spans="3:10" x14ac:dyDescent="0.25">
      <c r="C102" s="22">
        <f>IFERROR(RANK(I102,$I$7:$I$206,1),"")</f>
        <v>15</v>
      </c>
      <c r="D102" s="5">
        <v>296</v>
      </c>
      <c r="E102" s="3" t="str">
        <f>IF(VLOOKUP(D102,[1]Dossardage!$B$4:$G$203,6,FALSE)="50 haies",VLOOKUP(D102,[1]Dossardage!$B$4:$G$203,2,FALSE),"")</f>
        <v>PAPIAU</v>
      </c>
      <c r="F102" s="3" t="str">
        <f>IF(VLOOKUP(D102,[1]Dossardage!$B$4:$G$203,6,FALSE)="50 haies",VLOOKUP(D102,[1]Dossardage!$B$4:$G$203,3,FALSE),"")</f>
        <v>Clément</v>
      </c>
      <c r="G102" s="3" t="str">
        <f>IF(VLOOKUP(D102,[1]Dossardage!$B$4:$G$203,6,FALSE)="50 haies",VLOOKUP(D102,[1]Dossardage!$B$4:$G$203,4,FALSE),"")</f>
        <v>BG</v>
      </c>
      <c r="H102" s="3" t="str">
        <f>IF(VLOOKUP(D102,[1]Dossardage!$B$4:$G$203,6,FALSE)="50 haies",VLOOKUP(D102,[1]Dossardage!$B$4:$G$203,5,FALSE),"")</f>
        <v>Collège Jules Leroux</v>
      </c>
      <c r="I102" s="20">
        <v>12.1</v>
      </c>
      <c r="J102" s="10">
        <f>IFERROR(VLOOKUP(I102,$L$7:$M$56,2,TRUE),"0")</f>
        <v>13</v>
      </c>
    </row>
    <row r="103" spans="3:10" x14ac:dyDescent="0.25">
      <c r="C103" s="22" t="str">
        <f>IFERROR(RANK(I103,$I$7:$I$206,1),"")</f>
        <v/>
      </c>
      <c r="D103" s="5">
        <v>297</v>
      </c>
      <c r="E103" s="3" t="str">
        <f>IF(VLOOKUP(D103,[1]Dossardage!$B$4:$G$203,6,FALSE)="50 haies",VLOOKUP(D103,[1]Dossardage!$B$4:$G$203,2,FALSE),"")</f>
        <v/>
      </c>
      <c r="F103" s="3" t="str">
        <f>IF(VLOOKUP(D103,[1]Dossardage!$B$4:$G$203,6,FALSE)="50 haies",VLOOKUP(D103,[1]Dossardage!$B$4:$G$203,3,FALSE),"")</f>
        <v/>
      </c>
      <c r="G103" s="3" t="str">
        <f>IF(VLOOKUP(D103,[1]Dossardage!$B$4:$G$203,6,FALSE)="50 haies",VLOOKUP(D103,[1]Dossardage!$B$4:$G$203,4,FALSE),"")</f>
        <v/>
      </c>
      <c r="H103" s="3" t="str">
        <f>IF(VLOOKUP(D103,[1]Dossardage!$B$4:$G$203,6,FALSE)="50 haies",VLOOKUP(D103,[1]Dossardage!$B$4:$G$203,5,FALSE),"")</f>
        <v/>
      </c>
      <c r="I103" s="20"/>
      <c r="J103" s="10" t="str">
        <f>IFERROR(VLOOKUP(I103,$L$7:$M$56,2,TRUE),"0")</f>
        <v>0</v>
      </c>
    </row>
    <row r="104" spans="3:10" x14ac:dyDescent="0.25">
      <c r="C104" s="22" t="str">
        <f>IFERROR(RANK(I104,$I$7:$I$206,1),"")</f>
        <v/>
      </c>
      <c r="D104" s="5">
        <v>298</v>
      </c>
      <c r="E104" s="3" t="str">
        <f>IF(VLOOKUP(D104,[1]Dossardage!$B$4:$G$203,6,FALSE)="50 haies",VLOOKUP(D104,[1]Dossardage!$B$4:$G$203,2,FALSE),"")</f>
        <v/>
      </c>
      <c r="F104" s="3" t="str">
        <f>IF(VLOOKUP(D104,[1]Dossardage!$B$4:$G$203,6,FALSE)="50 haies",VLOOKUP(D104,[1]Dossardage!$B$4:$G$203,3,FALSE),"")</f>
        <v/>
      </c>
      <c r="G104" s="3" t="str">
        <f>IF(VLOOKUP(D104,[1]Dossardage!$B$4:$G$203,6,FALSE)="50 haies",VLOOKUP(D104,[1]Dossardage!$B$4:$G$203,4,FALSE),"")</f>
        <v/>
      </c>
      <c r="H104" s="3" t="str">
        <f>IF(VLOOKUP(D104,[1]Dossardage!$B$4:$G$203,6,FALSE)="50 haies",VLOOKUP(D104,[1]Dossardage!$B$4:$G$203,5,FALSE),"")</f>
        <v/>
      </c>
      <c r="I104" s="20"/>
      <c r="J104" s="10" t="str">
        <f>IFERROR(VLOOKUP(I104,$L$7:$M$56,2,TRUE),"0")</f>
        <v>0</v>
      </c>
    </row>
    <row r="105" spans="3:10" x14ac:dyDescent="0.25">
      <c r="C105" s="22" t="str">
        <f>IFERROR(RANK(I105,$I$7:$I$206,1),"")</f>
        <v/>
      </c>
      <c r="D105" s="5">
        <v>299</v>
      </c>
      <c r="E105" s="3" t="str">
        <f>IF(VLOOKUP(D105,[1]Dossardage!$B$4:$G$203,6,FALSE)="50 haies",VLOOKUP(D105,[1]Dossardage!$B$4:$G$203,2,FALSE),"")</f>
        <v/>
      </c>
      <c r="F105" s="3" t="str">
        <f>IF(VLOOKUP(D105,[1]Dossardage!$B$4:$G$203,6,FALSE)="50 haies",VLOOKUP(D105,[1]Dossardage!$B$4:$G$203,3,FALSE),"")</f>
        <v/>
      </c>
      <c r="G105" s="3" t="str">
        <f>IF(VLOOKUP(D105,[1]Dossardage!$B$4:$G$203,6,FALSE)="50 haies",VLOOKUP(D105,[1]Dossardage!$B$4:$G$203,4,FALSE),"")</f>
        <v/>
      </c>
      <c r="H105" s="3" t="str">
        <f>IF(VLOOKUP(D105,[1]Dossardage!$B$4:$G$203,6,FALSE)="50 haies",VLOOKUP(D105,[1]Dossardage!$B$4:$G$203,5,FALSE),"")</f>
        <v/>
      </c>
      <c r="I105" s="20"/>
      <c r="J105" s="10" t="str">
        <f>IFERROR(VLOOKUP(I105,$L$7:$M$56,2,TRUE),"0")</f>
        <v>0</v>
      </c>
    </row>
    <row r="106" spans="3:10" x14ac:dyDescent="0.25">
      <c r="C106" s="22" t="str">
        <f>IFERROR(RANK(I106,$I$7:$I$206,1),"")</f>
        <v/>
      </c>
      <c r="D106" s="5">
        <v>300</v>
      </c>
      <c r="E106" s="3" t="str">
        <f>IF(VLOOKUP(D106,[1]Dossardage!$B$4:$G$203,6,FALSE)="50 haies",VLOOKUP(D106,[1]Dossardage!$B$4:$G$203,2,FALSE),"")</f>
        <v/>
      </c>
      <c r="F106" s="3" t="str">
        <f>IF(VLOOKUP(D106,[1]Dossardage!$B$4:$G$203,6,FALSE)="50 haies",VLOOKUP(D106,[1]Dossardage!$B$4:$G$203,3,FALSE),"")</f>
        <v/>
      </c>
      <c r="G106" s="3" t="str">
        <f>IF(VLOOKUP(D106,[1]Dossardage!$B$4:$G$203,6,FALSE)="50 haies",VLOOKUP(D106,[1]Dossardage!$B$4:$G$203,4,FALSE),"")</f>
        <v/>
      </c>
      <c r="H106" s="3" t="str">
        <f>IF(VLOOKUP(D106,[1]Dossardage!$B$4:$G$203,6,FALSE)="50 haies",VLOOKUP(D106,[1]Dossardage!$B$4:$G$203,5,FALSE),"")</f>
        <v/>
      </c>
      <c r="I106" s="20"/>
      <c r="J106" s="10" t="str">
        <f>IFERROR(VLOOKUP(I106,$L$7:$M$56,2,TRUE),"0")</f>
        <v>0</v>
      </c>
    </row>
    <row r="107" spans="3:10" x14ac:dyDescent="0.25">
      <c r="C107" s="22" t="str">
        <f>IFERROR(RANK(I107,$I$7:$I$206,1),"")</f>
        <v/>
      </c>
      <c r="D107" s="5">
        <v>301</v>
      </c>
      <c r="E107" s="3" t="str">
        <f>IF(VLOOKUP(D107,[1]Dossardage!$B$4:$G$203,6,FALSE)="50 haies",VLOOKUP(D107,[1]Dossardage!$B$4:$G$203,2,FALSE),"")</f>
        <v/>
      </c>
      <c r="F107" s="3" t="str">
        <f>IF(VLOOKUP(D107,[1]Dossardage!$B$4:$G$203,6,FALSE)="50 haies",VLOOKUP(D107,[1]Dossardage!$B$4:$G$203,3,FALSE),"")</f>
        <v/>
      </c>
      <c r="G107" s="3" t="str">
        <f>IF(VLOOKUP(D107,[1]Dossardage!$B$4:$G$203,6,FALSE)="50 haies",VLOOKUP(D107,[1]Dossardage!$B$4:$G$203,4,FALSE),"")</f>
        <v/>
      </c>
      <c r="H107" s="3" t="str">
        <f>IF(VLOOKUP(D107,[1]Dossardage!$B$4:$G$203,6,FALSE)="50 haies",VLOOKUP(D107,[1]Dossardage!$B$4:$G$203,5,FALSE),"")</f>
        <v/>
      </c>
      <c r="I107" s="20"/>
      <c r="J107" s="10" t="str">
        <f>IFERROR(VLOOKUP(I107,$L$7:$M$56,2,TRUE),"0")</f>
        <v>0</v>
      </c>
    </row>
    <row r="108" spans="3:10" x14ac:dyDescent="0.25">
      <c r="C108" s="22">
        <f>IFERROR(RANK(I108,$I$7:$I$206,1),"")</f>
        <v>6</v>
      </c>
      <c r="D108" s="5">
        <v>302</v>
      </c>
      <c r="E108" s="3" t="str">
        <f>IF(VLOOKUP(D108,[1]Dossardage!$B$4:$G$203,6,FALSE)="50 haies",VLOOKUP(D108,[1]Dossardage!$B$4:$G$203,2,FALSE),"")</f>
        <v>BIANA</v>
      </c>
      <c r="F108" s="3" t="str">
        <f>IF(VLOOKUP(D108,[1]Dossardage!$B$4:$G$203,6,FALSE)="50 haies",VLOOKUP(D108,[1]Dossardage!$B$4:$G$203,3,FALSE),"")</f>
        <v>Westo</v>
      </c>
      <c r="G108" s="3" t="str">
        <f>IF(VLOOKUP(D108,[1]Dossardage!$B$4:$G$203,6,FALSE)="50 haies",VLOOKUP(D108,[1]Dossardage!$B$4:$G$203,4,FALSE),"")</f>
        <v>BG</v>
      </c>
      <c r="H108" s="3" t="str">
        <f>IF(VLOOKUP(D108,[1]Dossardage!$B$4:$G$203,6,FALSE)="50 haies",VLOOKUP(D108,[1]Dossardage!$B$4:$G$203,5,FALSE),"")</f>
        <v>Collège Léo Lagrange</v>
      </c>
      <c r="I108" s="20">
        <v>10.9</v>
      </c>
      <c r="J108" s="10">
        <f>IFERROR(VLOOKUP(I108,$L$7:$M$56,2,TRUE),"0")</f>
        <v>17</v>
      </c>
    </row>
    <row r="109" spans="3:10" x14ac:dyDescent="0.25">
      <c r="C109" s="22">
        <f>IFERROR(RANK(I109,$I$7:$I$206,1),"")</f>
        <v>3</v>
      </c>
      <c r="D109" s="5">
        <v>303</v>
      </c>
      <c r="E109" s="3" t="str">
        <f>IF(VLOOKUP(D109,[1]Dossardage!$B$4:$G$203,6,FALSE)="50 haies",VLOOKUP(D109,[1]Dossardage!$B$4:$G$203,2,FALSE),"")</f>
        <v>JOHAN</v>
      </c>
      <c r="F109" s="3" t="str">
        <f>IF(VLOOKUP(D109,[1]Dossardage!$B$4:$G$203,6,FALSE)="50 haies",VLOOKUP(D109,[1]Dossardage!$B$4:$G$203,3,FALSE),"")</f>
        <v>Georges</v>
      </c>
      <c r="G109" s="3" t="str">
        <f>IF(VLOOKUP(D109,[1]Dossardage!$B$4:$G$203,6,FALSE)="50 haies",VLOOKUP(D109,[1]Dossardage!$B$4:$G$203,4,FALSE),"")</f>
        <v>BG</v>
      </c>
      <c r="H109" s="3" t="str">
        <f>IF(VLOOKUP(D109,[1]Dossardage!$B$4:$G$203,6,FALSE)="50 haies",VLOOKUP(D109,[1]Dossardage!$B$4:$G$203,5,FALSE),"")</f>
        <v>Collège Léo Lagrange</v>
      </c>
      <c r="I109" s="20">
        <v>10.6</v>
      </c>
      <c r="J109" s="10">
        <f>IFERROR(VLOOKUP(I109,$L$7:$M$56,2,TRUE),"0")</f>
        <v>18</v>
      </c>
    </row>
    <row r="110" spans="3:10" x14ac:dyDescent="0.25">
      <c r="C110" s="22">
        <f>IFERROR(RANK(I110,$I$7:$I$206,1),"")</f>
        <v>4</v>
      </c>
      <c r="D110" s="5">
        <v>304</v>
      </c>
      <c r="E110" s="3" t="str">
        <f>IF(VLOOKUP(D110,[1]Dossardage!$B$4:$G$203,6,FALSE)="50 haies",VLOOKUP(D110,[1]Dossardage!$B$4:$G$203,2,FALSE),"")</f>
        <v>ZEGHDANE</v>
      </c>
      <c r="F110" s="3" t="str">
        <f>IF(VLOOKUP(D110,[1]Dossardage!$B$4:$G$203,6,FALSE)="50 haies",VLOOKUP(D110,[1]Dossardage!$B$4:$G$203,3,FALSE),"")</f>
        <v>Ilyan</v>
      </c>
      <c r="G110" s="3" t="str">
        <f>IF(VLOOKUP(D110,[1]Dossardage!$B$4:$G$203,6,FALSE)="50 haies",VLOOKUP(D110,[1]Dossardage!$B$4:$G$203,4,FALSE),"")</f>
        <v>BG</v>
      </c>
      <c r="H110" s="3" t="str">
        <f>IF(VLOOKUP(D110,[1]Dossardage!$B$4:$G$203,6,FALSE)="50 haies",VLOOKUP(D110,[1]Dossardage!$B$4:$G$203,5,FALSE),"")</f>
        <v>Collège Léo Lagrange</v>
      </c>
      <c r="I110" s="20">
        <v>10.7</v>
      </c>
      <c r="J110" s="10">
        <f>IFERROR(VLOOKUP(I110,$L$7:$M$56,2,TRUE),"0")</f>
        <v>18</v>
      </c>
    </row>
    <row r="111" spans="3:10" x14ac:dyDescent="0.25">
      <c r="C111" s="22" t="str">
        <f>IFERROR(RANK(I111,$I$7:$I$206,1),"")</f>
        <v/>
      </c>
      <c r="D111" s="5">
        <v>305</v>
      </c>
      <c r="E111" s="3" t="str">
        <f>IF(VLOOKUP(D111,[1]Dossardage!$B$4:$G$203,6,FALSE)="50 haies",VLOOKUP(D111,[1]Dossardage!$B$4:$G$203,2,FALSE),"")</f>
        <v/>
      </c>
      <c r="F111" s="3" t="str">
        <f>IF(VLOOKUP(D111,[1]Dossardage!$B$4:$G$203,6,FALSE)="50 haies",VLOOKUP(D111,[1]Dossardage!$B$4:$G$203,3,FALSE),"")</f>
        <v/>
      </c>
      <c r="G111" s="3" t="str">
        <f>IF(VLOOKUP(D111,[1]Dossardage!$B$4:$G$203,6,FALSE)="50 haies",VLOOKUP(D111,[1]Dossardage!$B$4:$G$203,4,FALSE),"")</f>
        <v/>
      </c>
      <c r="H111" s="3" t="str">
        <f>IF(VLOOKUP(D111,[1]Dossardage!$B$4:$G$203,6,FALSE)="50 haies",VLOOKUP(D111,[1]Dossardage!$B$4:$G$203,5,FALSE),"")</f>
        <v/>
      </c>
      <c r="I111" s="20"/>
      <c r="J111" s="10" t="str">
        <f>IFERROR(VLOOKUP(I111,$L$7:$M$56,2,TRUE),"0")</f>
        <v>0</v>
      </c>
    </row>
    <row r="112" spans="3:10" x14ac:dyDescent="0.25">
      <c r="C112" s="22" t="str">
        <f>IFERROR(RANK(I112,$I$7:$I$206,1),"")</f>
        <v/>
      </c>
      <c r="D112" s="5">
        <v>306</v>
      </c>
      <c r="E112" s="3" t="str">
        <f>IF(VLOOKUP(D112,[1]Dossardage!$B$4:$G$203,6,FALSE)="50 haies",VLOOKUP(D112,[1]Dossardage!$B$4:$G$203,2,FALSE),"")</f>
        <v/>
      </c>
      <c r="F112" s="3" t="str">
        <f>IF(VLOOKUP(D112,[1]Dossardage!$B$4:$G$203,6,FALSE)="50 haies",VLOOKUP(D112,[1]Dossardage!$B$4:$G$203,3,FALSE),"")</f>
        <v/>
      </c>
      <c r="G112" s="3" t="str">
        <f>IF(VLOOKUP(D112,[1]Dossardage!$B$4:$G$203,6,FALSE)="50 haies",VLOOKUP(D112,[1]Dossardage!$B$4:$G$203,4,FALSE),"")</f>
        <v/>
      </c>
      <c r="H112" s="3" t="str">
        <f>IF(VLOOKUP(D112,[1]Dossardage!$B$4:$G$203,6,FALSE)="50 haies",VLOOKUP(D112,[1]Dossardage!$B$4:$G$203,5,FALSE),"")</f>
        <v/>
      </c>
      <c r="I112" s="20"/>
      <c r="J112" s="10" t="str">
        <f>IFERROR(VLOOKUP(I112,$L$7:$M$56,2,TRUE),"0")</f>
        <v>0</v>
      </c>
    </row>
    <row r="113" spans="3:10" x14ac:dyDescent="0.25">
      <c r="C113" s="22" t="str">
        <f>IFERROR(RANK(I113,$I$7:$I$206,1),"")</f>
        <v/>
      </c>
      <c r="D113" s="5">
        <v>307</v>
      </c>
      <c r="E113" s="3" t="str">
        <f>IF(VLOOKUP(D113,[1]Dossardage!$B$4:$G$203,6,FALSE)="50 haies",VLOOKUP(D113,[1]Dossardage!$B$4:$G$203,2,FALSE),"")</f>
        <v/>
      </c>
      <c r="F113" s="3" t="str">
        <f>IF(VLOOKUP(D113,[1]Dossardage!$B$4:$G$203,6,FALSE)="50 haies",VLOOKUP(D113,[1]Dossardage!$B$4:$G$203,3,FALSE),"")</f>
        <v/>
      </c>
      <c r="G113" s="3" t="str">
        <f>IF(VLOOKUP(D113,[1]Dossardage!$B$4:$G$203,6,FALSE)="50 haies",VLOOKUP(D113,[1]Dossardage!$B$4:$G$203,4,FALSE),"")</f>
        <v/>
      </c>
      <c r="H113" s="3" t="str">
        <f>IF(VLOOKUP(D113,[1]Dossardage!$B$4:$G$203,6,FALSE)="50 haies",VLOOKUP(D113,[1]Dossardage!$B$4:$G$203,5,FALSE),"")</f>
        <v/>
      </c>
      <c r="I113" s="20"/>
      <c r="J113" s="10" t="str">
        <f>IFERROR(VLOOKUP(I113,$L$7:$M$56,2,TRUE),"0")</f>
        <v>0</v>
      </c>
    </row>
    <row r="114" spans="3:10" x14ac:dyDescent="0.25">
      <c r="C114" s="22" t="str">
        <f>IFERROR(RANK(I114,$I$7:$I$206,1),"")</f>
        <v/>
      </c>
      <c r="D114" s="5">
        <v>308</v>
      </c>
      <c r="E114" s="3" t="str">
        <f>IF(VLOOKUP(D114,[1]Dossardage!$B$4:$G$203,6,FALSE)="50 haies",VLOOKUP(D114,[1]Dossardage!$B$4:$G$203,2,FALSE),"")</f>
        <v/>
      </c>
      <c r="F114" s="3" t="str">
        <f>IF(VLOOKUP(D114,[1]Dossardage!$B$4:$G$203,6,FALSE)="50 haies",VLOOKUP(D114,[1]Dossardage!$B$4:$G$203,3,FALSE),"")</f>
        <v/>
      </c>
      <c r="G114" s="3" t="str">
        <f>IF(VLOOKUP(D114,[1]Dossardage!$B$4:$G$203,6,FALSE)="50 haies",VLOOKUP(D114,[1]Dossardage!$B$4:$G$203,4,FALSE),"")</f>
        <v/>
      </c>
      <c r="H114" s="3" t="str">
        <f>IF(VLOOKUP(D114,[1]Dossardage!$B$4:$G$203,6,FALSE)="50 haies",VLOOKUP(D114,[1]Dossardage!$B$4:$G$203,5,FALSE),"")</f>
        <v/>
      </c>
      <c r="I114" s="20"/>
      <c r="J114" s="10" t="str">
        <f>IFERROR(VLOOKUP(I114,$L$7:$M$56,2,TRUE),"0")</f>
        <v>0</v>
      </c>
    </row>
    <row r="115" spans="3:10" x14ac:dyDescent="0.25">
      <c r="C115" s="22" t="str">
        <f>IFERROR(RANK(I115,$I$7:$I$206,1),"")</f>
        <v/>
      </c>
      <c r="D115" s="5">
        <v>309</v>
      </c>
      <c r="E115" s="3" t="str">
        <f>IF(VLOOKUP(D115,[1]Dossardage!$B$4:$G$203,6,FALSE)="50 haies",VLOOKUP(D115,[1]Dossardage!$B$4:$G$203,2,FALSE),"")</f>
        <v/>
      </c>
      <c r="F115" s="3" t="str">
        <f>IF(VLOOKUP(D115,[1]Dossardage!$B$4:$G$203,6,FALSE)="50 haies",VLOOKUP(D115,[1]Dossardage!$B$4:$G$203,3,FALSE),"")</f>
        <v/>
      </c>
      <c r="G115" s="3" t="str">
        <f>IF(VLOOKUP(D115,[1]Dossardage!$B$4:$G$203,6,FALSE)="50 haies",VLOOKUP(D115,[1]Dossardage!$B$4:$G$203,4,FALSE),"")</f>
        <v/>
      </c>
      <c r="H115" s="3" t="str">
        <f>IF(VLOOKUP(D115,[1]Dossardage!$B$4:$G$203,6,FALSE)="50 haies",VLOOKUP(D115,[1]Dossardage!$B$4:$G$203,5,FALSE),"")</f>
        <v/>
      </c>
      <c r="I115" s="20"/>
      <c r="J115" s="10" t="str">
        <f>IFERROR(VLOOKUP(I115,$L$7:$M$56,2,TRUE),"0")</f>
        <v>0</v>
      </c>
    </row>
    <row r="116" spans="3:10" x14ac:dyDescent="0.25">
      <c r="C116" s="22" t="str">
        <f>IFERROR(RANK(I116,$I$7:$I$206,1),"")</f>
        <v/>
      </c>
      <c r="D116" s="5">
        <v>310</v>
      </c>
      <c r="E116" s="3" t="str">
        <f>IF(VLOOKUP(D116,[1]Dossardage!$B$4:$G$203,6,FALSE)="50 haies",VLOOKUP(D116,[1]Dossardage!$B$4:$G$203,2,FALSE),"")</f>
        <v/>
      </c>
      <c r="F116" s="3" t="str">
        <f>IF(VLOOKUP(D116,[1]Dossardage!$B$4:$G$203,6,FALSE)="50 haies",VLOOKUP(D116,[1]Dossardage!$B$4:$G$203,3,FALSE),"")</f>
        <v/>
      </c>
      <c r="G116" s="3" t="str">
        <f>IF(VLOOKUP(D116,[1]Dossardage!$B$4:$G$203,6,FALSE)="50 haies",VLOOKUP(D116,[1]Dossardage!$B$4:$G$203,4,FALSE),"")</f>
        <v/>
      </c>
      <c r="H116" s="3" t="str">
        <f>IF(VLOOKUP(D116,[1]Dossardage!$B$4:$G$203,6,FALSE)="50 haies",VLOOKUP(D116,[1]Dossardage!$B$4:$G$203,5,FALSE),"")</f>
        <v/>
      </c>
      <c r="I116" s="20"/>
      <c r="J116" s="10" t="str">
        <f>IFERROR(VLOOKUP(I116,$L$7:$M$56,2,TRUE),"0")</f>
        <v>0</v>
      </c>
    </row>
    <row r="117" spans="3:10" x14ac:dyDescent="0.25">
      <c r="C117" s="22" t="str">
        <f>IFERROR(RANK(I117,$I$7:$I$206,1),"")</f>
        <v/>
      </c>
      <c r="D117" s="5">
        <v>311</v>
      </c>
      <c r="E117" s="3" t="str">
        <f>IF(VLOOKUP(D117,[1]Dossardage!$B$4:$G$203,6,FALSE)="50 haies",VLOOKUP(D117,[1]Dossardage!$B$4:$G$203,2,FALSE),"")</f>
        <v/>
      </c>
      <c r="F117" s="3" t="str">
        <f>IF(VLOOKUP(D117,[1]Dossardage!$B$4:$G$203,6,FALSE)="50 haies",VLOOKUP(D117,[1]Dossardage!$B$4:$G$203,3,FALSE),"")</f>
        <v/>
      </c>
      <c r="G117" s="3" t="str">
        <f>IF(VLOOKUP(D117,[1]Dossardage!$B$4:$G$203,6,FALSE)="50 haies",VLOOKUP(D117,[1]Dossardage!$B$4:$G$203,4,FALSE),"")</f>
        <v/>
      </c>
      <c r="H117" s="3" t="str">
        <f>IF(VLOOKUP(D117,[1]Dossardage!$B$4:$G$203,6,FALSE)="50 haies",VLOOKUP(D117,[1]Dossardage!$B$4:$G$203,5,FALSE),"")</f>
        <v/>
      </c>
      <c r="I117" s="20"/>
      <c r="J117" s="10" t="str">
        <f>IFERROR(VLOOKUP(I117,$L$7:$M$56,2,TRUE),"0")</f>
        <v>0</v>
      </c>
    </row>
    <row r="118" spans="3:10" x14ac:dyDescent="0.25">
      <c r="C118" s="22" t="str">
        <f>IFERROR(RANK(I118,$I$7:$I$206,1),"")</f>
        <v/>
      </c>
      <c r="D118" s="5">
        <v>312</v>
      </c>
      <c r="E118" s="3" t="str">
        <f>IF(VLOOKUP(D118,[1]Dossardage!$B$4:$G$203,6,FALSE)="50 haies",VLOOKUP(D118,[1]Dossardage!$B$4:$G$203,2,FALSE),"")</f>
        <v/>
      </c>
      <c r="F118" s="3" t="str">
        <f>IF(VLOOKUP(D118,[1]Dossardage!$B$4:$G$203,6,FALSE)="50 haies",VLOOKUP(D118,[1]Dossardage!$B$4:$G$203,3,FALSE),"")</f>
        <v/>
      </c>
      <c r="G118" s="3" t="str">
        <f>IF(VLOOKUP(D118,[1]Dossardage!$B$4:$G$203,6,FALSE)="50 haies",VLOOKUP(D118,[1]Dossardage!$B$4:$G$203,4,FALSE),"")</f>
        <v/>
      </c>
      <c r="H118" s="3" t="str">
        <f>IF(VLOOKUP(D118,[1]Dossardage!$B$4:$G$203,6,FALSE)="50 haies",VLOOKUP(D118,[1]Dossardage!$B$4:$G$203,5,FALSE),"")</f>
        <v/>
      </c>
      <c r="I118" s="20"/>
      <c r="J118" s="10" t="str">
        <f>IFERROR(VLOOKUP(I118,$L$7:$M$56,2,TRUE),"0")</f>
        <v>0</v>
      </c>
    </row>
    <row r="119" spans="3:10" x14ac:dyDescent="0.25">
      <c r="C119" s="22" t="str">
        <f>IFERROR(RANK(I119,$I$7:$I$206,1),"")</f>
        <v/>
      </c>
      <c r="D119" s="5">
        <v>313</v>
      </c>
      <c r="E119" s="3" t="str">
        <f>IF(VLOOKUP(D119,[1]Dossardage!$B$4:$G$203,6,FALSE)="50 haies",VLOOKUP(D119,[1]Dossardage!$B$4:$G$203,2,FALSE),"")</f>
        <v/>
      </c>
      <c r="F119" s="3" t="str">
        <f>IF(VLOOKUP(D119,[1]Dossardage!$B$4:$G$203,6,FALSE)="50 haies",VLOOKUP(D119,[1]Dossardage!$B$4:$G$203,3,FALSE),"")</f>
        <v/>
      </c>
      <c r="G119" s="3" t="str">
        <f>IF(VLOOKUP(D119,[1]Dossardage!$B$4:$G$203,6,FALSE)="50 haies",VLOOKUP(D119,[1]Dossardage!$B$4:$G$203,4,FALSE),"")</f>
        <v/>
      </c>
      <c r="H119" s="3" t="str">
        <f>IF(VLOOKUP(D119,[1]Dossardage!$B$4:$G$203,6,FALSE)="50 haies",VLOOKUP(D119,[1]Dossardage!$B$4:$G$203,5,FALSE),"")</f>
        <v/>
      </c>
      <c r="I119" s="20"/>
      <c r="J119" s="10" t="str">
        <f>IFERROR(VLOOKUP(I119,$L$7:$M$56,2,TRUE),"0")</f>
        <v>0</v>
      </c>
    </row>
    <row r="120" spans="3:10" x14ac:dyDescent="0.25">
      <c r="C120" s="22" t="str">
        <f>IFERROR(RANK(I120,$I$7:$I$206,1),"")</f>
        <v/>
      </c>
      <c r="D120" s="5">
        <v>314</v>
      </c>
      <c r="E120" s="3" t="str">
        <f>IF(VLOOKUP(D120,[1]Dossardage!$B$4:$G$203,6,FALSE)="50 haies",VLOOKUP(D120,[1]Dossardage!$B$4:$G$203,2,FALSE),"")</f>
        <v/>
      </c>
      <c r="F120" s="3" t="str">
        <f>IF(VLOOKUP(D120,[1]Dossardage!$B$4:$G$203,6,FALSE)="50 haies",VLOOKUP(D120,[1]Dossardage!$B$4:$G$203,3,FALSE),"")</f>
        <v/>
      </c>
      <c r="G120" s="3" t="str">
        <f>IF(VLOOKUP(D120,[1]Dossardage!$B$4:$G$203,6,FALSE)="50 haies",VLOOKUP(D120,[1]Dossardage!$B$4:$G$203,4,FALSE),"")</f>
        <v/>
      </c>
      <c r="H120" s="3" t="str">
        <f>IF(VLOOKUP(D120,[1]Dossardage!$B$4:$G$203,6,FALSE)="50 haies",VLOOKUP(D120,[1]Dossardage!$B$4:$G$203,5,FALSE),"")</f>
        <v/>
      </c>
      <c r="I120" s="20"/>
      <c r="J120" s="10" t="str">
        <f>IFERROR(VLOOKUP(I120,$L$7:$M$56,2,TRUE),"0")</f>
        <v>0</v>
      </c>
    </row>
    <row r="121" spans="3:10" x14ac:dyDescent="0.25">
      <c r="C121" s="22" t="str">
        <f>IFERROR(RANK(I121,$I$7:$I$206,1),"")</f>
        <v/>
      </c>
      <c r="D121" s="5">
        <v>315</v>
      </c>
      <c r="E121" s="3" t="str">
        <f>IF(VLOOKUP(D121,[1]Dossardage!$B$4:$G$203,6,FALSE)="50 haies",VLOOKUP(D121,[1]Dossardage!$B$4:$G$203,2,FALSE),"")</f>
        <v/>
      </c>
      <c r="F121" s="3" t="str">
        <f>IF(VLOOKUP(D121,[1]Dossardage!$B$4:$G$203,6,FALSE)="50 haies",VLOOKUP(D121,[1]Dossardage!$B$4:$G$203,3,FALSE),"")</f>
        <v/>
      </c>
      <c r="G121" s="3" t="str">
        <f>IF(VLOOKUP(D121,[1]Dossardage!$B$4:$G$203,6,FALSE)="50 haies",VLOOKUP(D121,[1]Dossardage!$B$4:$G$203,4,FALSE),"")</f>
        <v/>
      </c>
      <c r="H121" s="3" t="str">
        <f>IF(VLOOKUP(D121,[1]Dossardage!$B$4:$G$203,6,FALSE)="50 haies",VLOOKUP(D121,[1]Dossardage!$B$4:$G$203,5,FALSE),"")</f>
        <v/>
      </c>
      <c r="I121" s="20"/>
      <c r="J121" s="10" t="str">
        <f>IFERROR(VLOOKUP(I121,$L$7:$M$56,2,TRUE),"0")</f>
        <v>0</v>
      </c>
    </row>
    <row r="122" spans="3:10" x14ac:dyDescent="0.25">
      <c r="C122" s="22" t="str">
        <f>IFERROR(RANK(I122,$I$7:$I$206,1),"")</f>
        <v/>
      </c>
      <c r="D122" s="5">
        <v>316</v>
      </c>
      <c r="E122" s="3" t="str">
        <f>IF(VLOOKUP(D122,[1]Dossardage!$B$4:$G$203,6,FALSE)="50 haies",VLOOKUP(D122,[1]Dossardage!$B$4:$G$203,2,FALSE),"")</f>
        <v/>
      </c>
      <c r="F122" s="3" t="str">
        <f>IF(VLOOKUP(D122,[1]Dossardage!$B$4:$G$203,6,FALSE)="50 haies",VLOOKUP(D122,[1]Dossardage!$B$4:$G$203,3,FALSE),"")</f>
        <v/>
      </c>
      <c r="G122" s="3" t="str">
        <f>IF(VLOOKUP(D122,[1]Dossardage!$B$4:$G$203,6,FALSE)="50 haies",VLOOKUP(D122,[1]Dossardage!$B$4:$G$203,4,FALSE),"")</f>
        <v/>
      </c>
      <c r="H122" s="3" t="str">
        <f>IF(VLOOKUP(D122,[1]Dossardage!$B$4:$G$203,6,FALSE)="50 haies",VLOOKUP(D122,[1]Dossardage!$B$4:$G$203,5,FALSE),"")</f>
        <v/>
      </c>
      <c r="I122" s="20"/>
      <c r="J122" s="10" t="str">
        <f>IFERROR(VLOOKUP(I122,$L$7:$M$56,2,TRUE),"0")</f>
        <v>0</v>
      </c>
    </row>
    <row r="123" spans="3:10" x14ac:dyDescent="0.25">
      <c r="C123" s="22" t="str">
        <f>IFERROR(RANK(I123,$I$7:$I$206,1),"")</f>
        <v/>
      </c>
      <c r="D123" s="5">
        <v>317</v>
      </c>
      <c r="E123" s="3" t="str">
        <f>IF(VLOOKUP(D123,[1]Dossardage!$B$4:$G$203,6,FALSE)="50 haies",VLOOKUP(D123,[1]Dossardage!$B$4:$G$203,2,FALSE),"")</f>
        <v/>
      </c>
      <c r="F123" s="3" t="str">
        <f>IF(VLOOKUP(D123,[1]Dossardage!$B$4:$G$203,6,FALSE)="50 haies",VLOOKUP(D123,[1]Dossardage!$B$4:$G$203,3,FALSE),"")</f>
        <v/>
      </c>
      <c r="G123" s="3" t="str">
        <f>IF(VLOOKUP(D123,[1]Dossardage!$B$4:$G$203,6,FALSE)="50 haies",VLOOKUP(D123,[1]Dossardage!$B$4:$G$203,4,FALSE),"")</f>
        <v/>
      </c>
      <c r="H123" s="3" t="str">
        <f>IF(VLOOKUP(D123,[1]Dossardage!$B$4:$G$203,6,FALSE)="50 haies",VLOOKUP(D123,[1]Dossardage!$B$4:$G$203,5,FALSE),"")</f>
        <v/>
      </c>
      <c r="I123" s="20"/>
      <c r="J123" s="10" t="str">
        <f>IFERROR(VLOOKUP(I123,$L$7:$M$56,2,TRUE),"0")</f>
        <v>0</v>
      </c>
    </row>
    <row r="124" spans="3:10" x14ac:dyDescent="0.25">
      <c r="C124" s="22" t="str">
        <f>IFERROR(RANK(I124,$I$7:$I$206,1),"")</f>
        <v/>
      </c>
      <c r="D124" s="5">
        <v>318</v>
      </c>
      <c r="E124" s="3" t="str">
        <f>IF(VLOOKUP(D124,[1]Dossardage!$B$4:$G$203,6,FALSE)="50 haies",VLOOKUP(D124,[1]Dossardage!$B$4:$G$203,2,FALSE),"")</f>
        <v/>
      </c>
      <c r="F124" s="3" t="str">
        <f>IF(VLOOKUP(D124,[1]Dossardage!$B$4:$G$203,6,FALSE)="50 haies",VLOOKUP(D124,[1]Dossardage!$B$4:$G$203,3,FALSE),"")</f>
        <v/>
      </c>
      <c r="G124" s="3" t="str">
        <f>IF(VLOOKUP(D124,[1]Dossardage!$B$4:$G$203,6,FALSE)="50 haies",VLOOKUP(D124,[1]Dossardage!$B$4:$G$203,4,FALSE),"")</f>
        <v/>
      </c>
      <c r="H124" s="3" t="str">
        <f>IF(VLOOKUP(D124,[1]Dossardage!$B$4:$G$203,6,FALSE)="50 haies",VLOOKUP(D124,[1]Dossardage!$B$4:$G$203,5,FALSE),"")</f>
        <v/>
      </c>
      <c r="I124" s="20"/>
      <c r="J124" s="10" t="str">
        <f>IFERROR(VLOOKUP(I124,$L$7:$M$56,2,TRUE),"0")</f>
        <v>0</v>
      </c>
    </row>
    <row r="125" spans="3:10" x14ac:dyDescent="0.25">
      <c r="C125" s="22" t="str">
        <f>IFERROR(RANK(I125,$I$7:$I$206,1),"")</f>
        <v/>
      </c>
      <c r="D125" s="5">
        <v>319</v>
      </c>
      <c r="E125" s="3" t="str">
        <f>IF(VLOOKUP(D125,[1]Dossardage!$B$4:$G$203,6,FALSE)="50 haies",VLOOKUP(D125,[1]Dossardage!$B$4:$G$203,2,FALSE),"")</f>
        <v/>
      </c>
      <c r="F125" s="3" t="str">
        <f>IF(VLOOKUP(D125,[1]Dossardage!$B$4:$G$203,6,FALSE)="50 haies",VLOOKUP(D125,[1]Dossardage!$B$4:$G$203,3,FALSE),"")</f>
        <v/>
      </c>
      <c r="G125" s="3" t="str">
        <f>IF(VLOOKUP(D125,[1]Dossardage!$B$4:$G$203,6,FALSE)="50 haies",VLOOKUP(D125,[1]Dossardage!$B$4:$G$203,4,FALSE),"")</f>
        <v/>
      </c>
      <c r="H125" s="3" t="str">
        <f>IF(VLOOKUP(D125,[1]Dossardage!$B$4:$G$203,6,FALSE)="50 haies",VLOOKUP(D125,[1]Dossardage!$B$4:$G$203,5,FALSE),"")</f>
        <v/>
      </c>
      <c r="I125" s="20"/>
      <c r="J125" s="10" t="str">
        <f>IFERROR(VLOOKUP(I125,$L$7:$M$56,2,TRUE),"0")</f>
        <v>0</v>
      </c>
    </row>
    <row r="126" spans="3:10" x14ac:dyDescent="0.25">
      <c r="C126" s="22" t="str">
        <f>IFERROR(RANK(I126,$I$7:$I$206,1),"")</f>
        <v/>
      </c>
      <c r="D126" s="5">
        <v>320</v>
      </c>
      <c r="E126" s="3" t="str">
        <f>IF(VLOOKUP(D126,[1]Dossardage!$B$4:$G$203,6,FALSE)="50 haies",VLOOKUP(D126,[1]Dossardage!$B$4:$G$203,2,FALSE),"")</f>
        <v/>
      </c>
      <c r="F126" s="3" t="str">
        <f>IF(VLOOKUP(D126,[1]Dossardage!$B$4:$G$203,6,FALSE)="50 haies",VLOOKUP(D126,[1]Dossardage!$B$4:$G$203,3,FALSE),"")</f>
        <v/>
      </c>
      <c r="G126" s="3" t="str">
        <f>IF(VLOOKUP(D126,[1]Dossardage!$B$4:$G$203,6,FALSE)="50 haies",VLOOKUP(D126,[1]Dossardage!$B$4:$G$203,4,FALSE),"")</f>
        <v/>
      </c>
      <c r="H126" s="3" t="str">
        <f>IF(VLOOKUP(D126,[1]Dossardage!$B$4:$G$203,6,FALSE)="50 haies",VLOOKUP(D126,[1]Dossardage!$B$4:$G$203,5,FALSE),"")</f>
        <v/>
      </c>
      <c r="I126" s="20"/>
      <c r="J126" s="10" t="str">
        <f>IFERROR(VLOOKUP(I126,$L$7:$M$56,2,TRUE),"0")</f>
        <v>0</v>
      </c>
    </row>
    <row r="127" spans="3:10" x14ac:dyDescent="0.25">
      <c r="C127" s="22" t="str">
        <f>IFERROR(RANK(I127,$I$7:$I$206,1),"")</f>
        <v/>
      </c>
      <c r="D127" s="5">
        <v>321</v>
      </c>
      <c r="E127" s="3" t="str">
        <f>IF(VLOOKUP(D127,[1]Dossardage!$B$4:$G$203,6,FALSE)="50 haies",VLOOKUP(D127,[1]Dossardage!$B$4:$G$203,2,FALSE),"")</f>
        <v/>
      </c>
      <c r="F127" s="3" t="str">
        <f>IF(VLOOKUP(D127,[1]Dossardage!$B$4:$G$203,6,FALSE)="50 haies",VLOOKUP(D127,[1]Dossardage!$B$4:$G$203,3,FALSE),"")</f>
        <v/>
      </c>
      <c r="G127" s="3" t="str">
        <f>IF(VLOOKUP(D127,[1]Dossardage!$B$4:$G$203,6,FALSE)="50 haies",VLOOKUP(D127,[1]Dossardage!$B$4:$G$203,4,FALSE),"")</f>
        <v/>
      </c>
      <c r="H127" s="3" t="str">
        <f>IF(VLOOKUP(D127,[1]Dossardage!$B$4:$G$203,6,FALSE)="50 haies",VLOOKUP(D127,[1]Dossardage!$B$4:$G$203,5,FALSE),"")</f>
        <v/>
      </c>
      <c r="I127" s="20"/>
      <c r="J127" s="10" t="str">
        <f>IFERROR(VLOOKUP(I127,$L$7:$M$56,2,TRUE),"0")</f>
        <v>0</v>
      </c>
    </row>
    <row r="128" spans="3:10" x14ac:dyDescent="0.25">
      <c r="C128" s="22" t="str">
        <f>IFERROR(RANK(I128,$I$7:$I$206,1),"")</f>
        <v/>
      </c>
      <c r="D128" s="5">
        <v>322</v>
      </c>
      <c r="E128" s="3" t="str">
        <f>IF(VLOOKUP(D128,[1]Dossardage!$B$4:$G$203,6,FALSE)="50 haies",VLOOKUP(D128,[1]Dossardage!$B$4:$G$203,2,FALSE),"")</f>
        <v/>
      </c>
      <c r="F128" s="3" t="str">
        <f>IF(VLOOKUP(D128,[1]Dossardage!$B$4:$G$203,6,FALSE)="50 haies",VLOOKUP(D128,[1]Dossardage!$B$4:$G$203,3,FALSE),"")</f>
        <v/>
      </c>
      <c r="G128" s="3" t="str">
        <f>IF(VLOOKUP(D128,[1]Dossardage!$B$4:$G$203,6,FALSE)="50 haies",VLOOKUP(D128,[1]Dossardage!$B$4:$G$203,4,FALSE),"")</f>
        <v/>
      </c>
      <c r="H128" s="3" t="str">
        <f>IF(VLOOKUP(D128,[1]Dossardage!$B$4:$G$203,6,FALSE)="50 haies",VLOOKUP(D128,[1]Dossardage!$B$4:$G$203,5,FALSE),"")</f>
        <v/>
      </c>
      <c r="I128" s="20"/>
      <c r="J128" s="10" t="str">
        <f>IFERROR(VLOOKUP(I128,$L$7:$M$56,2,TRUE),"0")</f>
        <v>0</v>
      </c>
    </row>
    <row r="129" spans="3:10" x14ac:dyDescent="0.25">
      <c r="C129" s="22" t="str">
        <f>IFERROR(RANK(I129,$I$7:$I$206,1),"")</f>
        <v/>
      </c>
      <c r="D129" s="5">
        <v>323</v>
      </c>
      <c r="E129" s="3" t="str">
        <f>IF(VLOOKUP(D129,[1]Dossardage!$B$4:$G$203,6,FALSE)="50 haies",VLOOKUP(D129,[1]Dossardage!$B$4:$G$203,2,FALSE),"")</f>
        <v/>
      </c>
      <c r="F129" s="3" t="str">
        <f>IF(VLOOKUP(D129,[1]Dossardage!$B$4:$G$203,6,FALSE)="50 haies",VLOOKUP(D129,[1]Dossardage!$B$4:$G$203,3,FALSE),"")</f>
        <v/>
      </c>
      <c r="G129" s="3" t="str">
        <f>IF(VLOOKUP(D129,[1]Dossardage!$B$4:$G$203,6,FALSE)="50 haies",VLOOKUP(D129,[1]Dossardage!$B$4:$G$203,4,FALSE),"")</f>
        <v/>
      </c>
      <c r="H129" s="3" t="str">
        <f>IF(VLOOKUP(D129,[1]Dossardage!$B$4:$G$203,6,FALSE)="50 haies",VLOOKUP(D129,[1]Dossardage!$B$4:$G$203,5,FALSE),"")</f>
        <v/>
      </c>
      <c r="I129" s="20"/>
      <c r="J129" s="10" t="str">
        <f>IFERROR(VLOOKUP(I129,$L$7:$M$56,2,TRUE),"0")</f>
        <v>0</v>
      </c>
    </row>
    <row r="130" spans="3:10" x14ac:dyDescent="0.25">
      <c r="C130" s="22" t="str">
        <f>IFERROR(RANK(I130,$I$7:$I$206,1),"")</f>
        <v/>
      </c>
      <c r="D130" s="5">
        <v>324</v>
      </c>
      <c r="E130" s="3" t="str">
        <f>IF(VLOOKUP(D130,[1]Dossardage!$B$4:$G$203,6,FALSE)="50 haies",VLOOKUP(D130,[1]Dossardage!$B$4:$G$203,2,FALSE),"")</f>
        <v/>
      </c>
      <c r="F130" s="3" t="str">
        <f>IF(VLOOKUP(D130,[1]Dossardage!$B$4:$G$203,6,FALSE)="50 haies",VLOOKUP(D130,[1]Dossardage!$B$4:$G$203,3,FALSE),"")</f>
        <v/>
      </c>
      <c r="G130" s="3" t="str">
        <f>IF(VLOOKUP(D130,[1]Dossardage!$B$4:$G$203,6,FALSE)="50 haies",VLOOKUP(D130,[1]Dossardage!$B$4:$G$203,4,FALSE),"")</f>
        <v/>
      </c>
      <c r="H130" s="3" t="str">
        <f>IF(VLOOKUP(D130,[1]Dossardage!$B$4:$G$203,6,FALSE)="50 haies",VLOOKUP(D130,[1]Dossardage!$B$4:$G$203,5,FALSE),"")</f>
        <v/>
      </c>
      <c r="I130" s="20"/>
      <c r="J130" s="10" t="str">
        <f>IFERROR(VLOOKUP(I130,$L$7:$M$56,2,TRUE),"0")</f>
        <v>0</v>
      </c>
    </row>
    <row r="131" spans="3:10" x14ac:dyDescent="0.25">
      <c r="C131" s="22" t="str">
        <f>IFERROR(RANK(I131,$I$7:$I$206,1),"")</f>
        <v/>
      </c>
      <c r="D131" s="5">
        <v>325</v>
      </c>
      <c r="E131" s="3" t="str">
        <f>IF(VLOOKUP(D131,[1]Dossardage!$B$4:$G$203,6,FALSE)="50 haies",VLOOKUP(D131,[1]Dossardage!$B$4:$G$203,2,FALSE),"")</f>
        <v/>
      </c>
      <c r="F131" s="3" t="str">
        <f>IF(VLOOKUP(D131,[1]Dossardage!$B$4:$G$203,6,FALSE)="50 haies",VLOOKUP(D131,[1]Dossardage!$B$4:$G$203,3,FALSE),"")</f>
        <v/>
      </c>
      <c r="G131" s="3" t="str">
        <f>IF(VLOOKUP(D131,[1]Dossardage!$B$4:$G$203,6,FALSE)="50 haies",VLOOKUP(D131,[1]Dossardage!$B$4:$G$203,4,FALSE),"")</f>
        <v/>
      </c>
      <c r="H131" s="3" t="str">
        <f>IF(VLOOKUP(D131,[1]Dossardage!$B$4:$G$203,6,FALSE)="50 haies",VLOOKUP(D131,[1]Dossardage!$B$4:$G$203,5,FALSE),"")</f>
        <v/>
      </c>
      <c r="I131" s="20"/>
      <c r="J131" s="10" t="str">
        <f>IFERROR(VLOOKUP(I131,$L$7:$M$56,2,TRUE),"0")</f>
        <v>0</v>
      </c>
    </row>
    <row r="132" spans="3:10" x14ac:dyDescent="0.25">
      <c r="C132" s="22" t="str">
        <f>IFERROR(RANK(I132,$I$7:$I$206,1),"")</f>
        <v/>
      </c>
      <c r="D132" s="5">
        <v>326</v>
      </c>
      <c r="E132" s="3" t="str">
        <f>IF(VLOOKUP(D132,[1]Dossardage!$B$4:$G$203,6,FALSE)="50 haies",VLOOKUP(D132,[1]Dossardage!$B$4:$G$203,2,FALSE),"")</f>
        <v/>
      </c>
      <c r="F132" s="3" t="str">
        <f>IF(VLOOKUP(D132,[1]Dossardage!$B$4:$G$203,6,FALSE)="50 haies",VLOOKUP(D132,[1]Dossardage!$B$4:$G$203,3,FALSE),"")</f>
        <v/>
      </c>
      <c r="G132" s="3" t="str">
        <f>IF(VLOOKUP(D132,[1]Dossardage!$B$4:$G$203,6,FALSE)="50 haies",VLOOKUP(D132,[1]Dossardage!$B$4:$G$203,4,FALSE),"")</f>
        <v/>
      </c>
      <c r="H132" s="3" t="str">
        <f>IF(VLOOKUP(D132,[1]Dossardage!$B$4:$G$203,6,FALSE)="50 haies",VLOOKUP(D132,[1]Dossardage!$B$4:$G$203,5,FALSE),"")</f>
        <v/>
      </c>
      <c r="I132" s="20"/>
      <c r="J132" s="10" t="str">
        <f>IFERROR(VLOOKUP(I132,$L$7:$M$56,2,TRUE),"0")</f>
        <v>0</v>
      </c>
    </row>
    <row r="133" spans="3:10" x14ac:dyDescent="0.25">
      <c r="C133" s="22" t="str">
        <f>IFERROR(RANK(I133,$I$7:$I$206,1),"")</f>
        <v/>
      </c>
      <c r="D133" s="5">
        <v>327</v>
      </c>
      <c r="E133" s="3" t="str">
        <f>IF(VLOOKUP(D133,[1]Dossardage!$B$4:$G$203,6,FALSE)="50 haies",VLOOKUP(D133,[1]Dossardage!$B$4:$G$203,2,FALSE),"")</f>
        <v/>
      </c>
      <c r="F133" s="3" t="str">
        <f>IF(VLOOKUP(D133,[1]Dossardage!$B$4:$G$203,6,FALSE)="50 haies",VLOOKUP(D133,[1]Dossardage!$B$4:$G$203,3,FALSE),"")</f>
        <v/>
      </c>
      <c r="G133" s="3" t="str">
        <f>IF(VLOOKUP(D133,[1]Dossardage!$B$4:$G$203,6,FALSE)="50 haies",VLOOKUP(D133,[1]Dossardage!$B$4:$G$203,4,FALSE),"")</f>
        <v/>
      </c>
      <c r="H133" s="3" t="str">
        <f>IF(VLOOKUP(D133,[1]Dossardage!$B$4:$G$203,6,FALSE)="50 haies",VLOOKUP(D133,[1]Dossardage!$B$4:$G$203,5,FALSE),"")</f>
        <v/>
      </c>
      <c r="I133" s="20"/>
      <c r="J133" s="10" t="str">
        <f>IFERROR(VLOOKUP(I133,$L$7:$M$56,2,TRUE),"0")</f>
        <v>0</v>
      </c>
    </row>
    <row r="134" spans="3:10" x14ac:dyDescent="0.25">
      <c r="C134" s="22" t="str">
        <f>IFERROR(RANK(I134,$I$7:$I$206,1),"")</f>
        <v/>
      </c>
      <c r="D134" s="5">
        <v>328</v>
      </c>
      <c r="E134" s="3" t="str">
        <f>IF(VLOOKUP(D134,[1]Dossardage!$B$4:$G$203,6,FALSE)="50 haies",VLOOKUP(D134,[1]Dossardage!$B$4:$G$203,2,FALSE),"")</f>
        <v/>
      </c>
      <c r="F134" s="3" t="str">
        <f>IF(VLOOKUP(D134,[1]Dossardage!$B$4:$G$203,6,FALSE)="50 haies",VLOOKUP(D134,[1]Dossardage!$B$4:$G$203,3,FALSE),"")</f>
        <v/>
      </c>
      <c r="G134" s="3" t="str">
        <f>IF(VLOOKUP(D134,[1]Dossardage!$B$4:$G$203,6,FALSE)="50 haies",VLOOKUP(D134,[1]Dossardage!$B$4:$G$203,4,FALSE),"")</f>
        <v/>
      </c>
      <c r="H134" s="3" t="str">
        <f>IF(VLOOKUP(D134,[1]Dossardage!$B$4:$G$203,6,FALSE)="50 haies",VLOOKUP(D134,[1]Dossardage!$B$4:$G$203,5,FALSE),"")</f>
        <v/>
      </c>
      <c r="I134" s="20"/>
      <c r="J134" s="10" t="str">
        <f>IFERROR(VLOOKUP(I134,$L$7:$M$56,2,TRUE),"0")</f>
        <v>0</v>
      </c>
    </row>
    <row r="135" spans="3:10" x14ac:dyDescent="0.25">
      <c r="C135" s="22" t="str">
        <f>IFERROR(RANK(I135,$I$7:$I$206,1),"")</f>
        <v/>
      </c>
      <c r="D135" s="5">
        <v>329</v>
      </c>
      <c r="E135" s="3" t="str">
        <f>IF(VLOOKUP(D135,[1]Dossardage!$B$4:$G$203,6,FALSE)="50 haies",VLOOKUP(D135,[1]Dossardage!$B$4:$G$203,2,FALSE),"")</f>
        <v/>
      </c>
      <c r="F135" s="3" t="str">
        <f>IF(VLOOKUP(D135,[1]Dossardage!$B$4:$G$203,6,FALSE)="50 haies",VLOOKUP(D135,[1]Dossardage!$B$4:$G$203,3,FALSE),"")</f>
        <v/>
      </c>
      <c r="G135" s="3" t="str">
        <f>IF(VLOOKUP(D135,[1]Dossardage!$B$4:$G$203,6,FALSE)="50 haies",VLOOKUP(D135,[1]Dossardage!$B$4:$G$203,4,FALSE),"")</f>
        <v/>
      </c>
      <c r="H135" s="3" t="str">
        <f>IF(VLOOKUP(D135,[1]Dossardage!$B$4:$G$203,6,FALSE)="50 haies",VLOOKUP(D135,[1]Dossardage!$B$4:$G$203,5,FALSE),"")</f>
        <v/>
      </c>
      <c r="I135" s="20"/>
      <c r="J135" s="10" t="str">
        <f>IFERROR(VLOOKUP(I135,$L$7:$M$56,2,TRUE),"0")</f>
        <v>0</v>
      </c>
    </row>
    <row r="136" spans="3:10" x14ac:dyDescent="0.25">
      <c r="C136" s="22" t="str">
        <f>IFERROR(RANK(I136,$I$7:$I$206,1),"")</f>
        <v/>
      </c>
      <c r="D136" s="5">
        <v>330</v>
      </c>
      <c r="E136" s="3" t="str">
        <f>IF(VLOOKUP(D136,[1]Dossardage!$B$4:$G$203,6,FALSE)="50 haies",VLOOKUP(D136,[1]Dossardage!$B$4:$G$203,2,FALSE),"")</f>
        <v/>
      </c>
      <c r="F136" s="3" t="str">
        <f>IF(VLOOKUP(D136,[1]Dossardage!$B$4:$G$203,6,FALSE)="50 haies",VLOOKUP(D136,[1]Dossardage!$B$4:$G$203,3,FALSE),"")</f>
        <v/>
      </c>
      <c r="G136" s="3" t="str">
        <f>IF(VLOOKUP(D136,[1]Dossardage!$B$4:$G$203,6,FALSE)="50 haies",VLOOKUP(D136,[1]Dossardage!$B$4:$G$203,4,FALSE),"")</f>
        <v/>
      </c>
      <c r="H136" s="3" t="str">
        <f>IF(VLOOKUP(D136,[1]Dossardage!$B$4:$G$203,6,FALSE)="50 haies",VLOOKUP(D136,[1]Dossardage!$B$4:$G$203,5,FALSE),"")</f>
        <v/>
      </c>
      <c r="I136" s="20"/>
      <c r="J136" s="10" t="str">
        <f>IFERROR(VLOOKUP(I136,$L$7:$M$56,2,TRUE),"0")</f>
        <v>0</v>
      </c>
    </row>
    <row r="137" spans="3:10" x14ac:dyDescent="0.25">
      <c r="C137" s="22" t="str">
        <f>IFERROR(RANK(I137,$I$7:$I$206,1),"")</f>
        <v/>
      </c>
      <c r="D137" s="5">
        <v>331</v>
      </c>
      <c r="E137" s="3" t="str">
        <f>IF(VLOOKUP(D137,[1]Dossardage!$B$4:$G$203,6,FALSE)="50 haies",VLOOKUP(D137,[1]Dossardage!$B$4:$G$203,2,FALSE),"")</f>
        <v/>
      </c>
      <c r="F137" s="3" t="str">
        <f>IF(VLOOKUP(D137,[1]Dossardage!$B$4:$G$203,6,FALSE)="50 haies",VLOOKUP(D137,[1]Dossardage!$B$4:$G$203,3,FALSE),"")</f>
        <v/>
      </c>
      <c r="G137" s="3" t="str">
        <f>IF(VLOOKUP(D137,[1]Dossardage!$B$4:$G$203,6,FALSE)="50 haies",VLOOKUP(D137,[1]Dossardage!$B$4:$G$203,4,FALSE),"")</f>
        <v/>
      </c>
      <c r="H137" s="3" t="str">
        <f>IF(VLOOKUP(D137,[1]Dossardage!$B$4:$G$203,6,FALSE)="50 haies",VLOOKUP(D137,[1]Dossardage!$B$4:$G$203,5,FALSE),"")</f>
        <v/>
      </c>
      <c r="I137" s="20"/>
      <c r="J137" s="10" t="str">
        <f>IFERROR(VLOOKUP(I137,$L$7:$M$56,2,TRUE),"0")</f>
        <v>0</v>
      </c>
    </row>
    <row r="138" spans="3:10" x14ac:dyDescent="0.25">
      <c r="C138" s="22" t="str">
        <f>IFERROR(RANK(I138,$I$7:$I$206,1),"")</f>
        <v/>
      </c>
      <c r="D138" s="5">
        <v>332</v>
      </c>
      <c r="E138" s="3" t="str">
        <f>IF(VLOOKUP(D138,[1]Dossardage!$B$4:$G$203,6,FALSE)="50 haies",VLOOKUP(D138,[1]Dossardage!$B$4:$G$203,2,FALSE),"")</f>
        <v/>
      </c>
      <c r="F138" s="3" t="str">
        <f>IF(VLOOKUP(D138,[1]Dossardage!$B$4:$G$203,6,FALSE)="50 haies",VLOOKUP(D138,[1]Dossardage!$B$4:$G$203,3,FALSE),"")</f>
        <v/>
      </c>
      <c r="G138" s="3" t="str">
        <f>IF(VLOOKUP(D138,[1]Dossardage!$B$4:$G$203,6,FALSE)="50 haies",VLOOKUP(D138,[1]Dossardage!$B$4:$G$203,4,FALSE),"")</f>
        <v/>
      </c>
      <c r="H138" s="3" t="str">
        <f>IF(VLOOKUP(D138,[1]Dossardage!$B$4:$G$203,6,FALSE)="50 haies",VLOOKUP(D138,[1]Dossardage!$B$4:$G$203,5,FALSE),"")</f>
        <v/>
      </c>
      <c r="I138" s="20"/>
      <c r="J138" s="10" t="str">
        <f>IFERROR(VLOOKUP(I138,$L$7:$M$56,2,TRUE),"0")</f>
        <v>0</v>
      </c>
    </row>
    <row r="139" spans="3:10" x14ac:dyDescent="0.25">
      <c r="C139" s="22" t="str">
        <f>IFERROR(RANK(I139,$I$7:$I$206,1),"")</f>
        <v/>
      </c>
      <c r="D139" s="5">
        <v>333</v>
      </c>
      <c r="E139" s="3" t="str">
        <f>IF(VLOOKUP(D139,[1]Dossardage!$B$4:$G$203,6,FALSE)="50 haies",VLOOKUP(D139,[1]Dossardage!$B$4:$G$203,2,FALSE),"")</f>
        <v/>
      </c>
      <c r="F139" s="3" t="str">
        <f>IF(VLOOKUP(D139,[1]Dossardage!$B$4:$G$203,6,FALSE)="50 haies",VLOOKUP(D139,[1]Dossardage!$B$4:$G$203,3,FALSE),"")</f>
        <v/>
      </c>
      <c r="G139" s="3" t="str">
        <f>IF(VLOOKUP(D139,[1]Dossardage!$B$4:$G$203,6,FALSE)="50 haies",VLOOKUP(D139,[1]Dossardage!$B$4:$G$203,4,FALSE),"")</f>
        <v/>
      </c>
      <c r="H139" s="3" t="str">
        <f>IF(VLOOKUP(D139,[1]Dossardage!$B$4:$G$203,6,FALSE)="50 haies",VLOOKUP(D139,[1]Dossardage!$B$4:$G$203,5,FALSE),"")</f>
        <v/>
      </c>
      <c r="I139" s="20"/>
      <c r="J139" s="10" t="str">
        <f>IFERROR(VLOOKUP(I139,$L$7:$M$56,2,TRUE),"0")</f>
        <v>0</v>
      </c>
    </row>
    <row r="140" spans="3:10" x14ac:dyDescent="0.25">
      <c r="C140" s="22" t="str">
        <f>IFERROR(RANK(I140,$I$7:$I$206,1),"")</f>
        <v/>
      </c>
      <c r="D140" s="5">
        <v>334</v>
      </c>
      <c r="E140" s="3" t="str">
        <f>IF(VLOOKUP(D140,[1]Dossardage!$B$4:$G$203,6,FALSE)="50 haies",VLOOKUP(D140,[1]Dossardage!$B$4:$G$203,2,FALSE),"")</f>
        <v/>
      </c>
      <c r="F140" s="3" t="str">
        <f>IF(VLOOKUP(D140,[1]Dossardage!$B$4:$G$203,6,FALSE)="50 haies",VLOOKUP(D140,[1]Dossardage!$B$4:$G$203,3,FALSE),"")</f>
        <v/>
      </c>
      <c r="G140" s="3" t="str">
        <f>IF(VLOOKUP(D140,[1]Dossardage!$B$4:$G$203,6,FALSE)="50 haies",VLOOKUP(D140,[1]Dossardage!$B$4:$G$203,4,FALSE),"")</f>
        <v/>
      </c>
      <c r="H140" s="3" t="str">
        <f>IF(VLOOKUP(D140,[1]Dossardage!$B$4:$G$203,6,FALSE)="50 haies",VLOOKUP(D140,[1]Dossardage!$B$4:$G$203,5,FALSE),"")</f>
        <v/>
      </c>
      <c r="I140" s="20"/>
      <c r="J140" s="10" t="str">
        <f>IFERROR(VLOOKUP(I140,$L$7:$M$56,2,TRUE),"0")</f>
        <v>0</v>
      </c>
    </row>
    <row r="141" spans="3:10" x14ac:dyDescent="0.25">
      <c r="C141" s="22" t="str">
        <f>IFERROR(RANK(I141,$I$7:$I$206,1),"")</f>
        <v/>
      </c>
      <c r="D141" s="5">
        <v>335</v>
      </c>
      <c r="E141" s="3" t="str">
        <f>IF(VLOOKUP(D141,[1]Dossardage!$B$4:$G$203,6,FALSE)="50 haies",VLOOKUP(D141,[1]Dossardage!$B$4:$G$203,2,FALSE),"")</f>
        <v/>
      </c>
      <c r="F141" s="3" t="str">
        <f>IF(VLOOKUP(D141,[1]Dossardage!$B$4:$G$203,6,FALSE)="50 haies",VLOOKUP(D141,[1]Dossardage!$B$4:$G$203,3,FALSE),"")</f>
        <v/>
      </c>
      <c r="G141" s="3" t="str">
        <f>IF(VLOOKUP(D141,[1]Dossardage!$B$4:$G$203,6,FALSE)="50 haies",VLOOKUP(D141,[1]Dossardage!$B$4:$G$203,4,FALSE),"")</f>
        <v/>
      </c>
      <c r="H141" s="3" t="str">
        <f>IF(VLOOKUP(D141,[1]Dossardage!$B$4:$G$203,6,FALSE)="50 haies",VLOOKUP(D141,[1]Dossardage!$B$4:$G$203,5,FALSE),"")</f>
        <v/>
      </c>
      <c r="I141" s="20"/>
      <c r="J141" s="10" t="str">
        <f>IFERROR(VLOOKUP(I141,$L$7:$M$56,2,TRUE),"0")</f>
        <v>0</v>
      </c>
    </row>
    <row r="142" spans="3:10" x14ac:dyDescent="0.25">
      <c r="C142" s="22" t="str">
        <f>IFERROR(RANK(I142,$I$7:$I$206,1),"")</f>
        <v/>
      </c>
      <c r="D142" s="5">
        <v>336</v>
      </c>
      <c r="E142" s="3" t="str">
        <f>IF(VLOOKUP(D142,[1]Dossardage!$B$4:$G$203,6,FALSE)="50 haies",VLOOKUP(D142,[1]Dossardage!$B$4:$G$203,2,FALSE),"")</f>
        <v/>
      </c>
      <c r="F142" s="3" t="str">
        <f>IF(VLOOKUP(D142,[1]Dossardage!$B$4:$G$203,6,FALSE)="50 haies",VLOOKUP(D142,[1]Dossardage!$B$4:$G$203,3,FALSE),"")</f>
        <v/>
      </c>
      <c r="G142" s="3" t="str">
        <f>IF(VLOOKUP(D142,[1]Dossardage!$B$4:$G$203,6,FALSE)="50 haies",VLOOKUP(D142,[1]Dossardage!$B$4:$G$203,4,FALSE),"")</f>
        <v/>
      </c>
      <c r="H142" s="3" t="str">
        <f>IF(VLOOKUP(D142,[1]Dossardage!$B$4:$G$203,6,FALSE)="50 haies",VLOOKUP(D142,[1]Dossardage!$B$4:$G$203,5,FALSE),"")</f>
        <v/>
      </c>
      <c r="I142" s="20"/>
      <c r="J142" s="10" t="str">
        <f>IFERROR(VLOOKUP(I142,$L$7:$M$56,2,TRUE),"0")</f>
        <v>0</v>
      </c>
    </row>
    <row r="143" spans="3:10" x14ac:dyDescent="0.25">
      <c r="C143" s="22" t="str">
        <f>IFERROR(RANK(I143,$I$7:$I$206,1),"")</f>
        <v/>
      </c>
      <c r="D143" s="5">
        <v>337</v>
      </c>
      <c r="E143" s="3" t="str">
        <f>IF(VLOOKUP(D143,[1]Dossardage!$B$4:$G$203,6,FALSE)="50 haies",VLOOKUP(D143,[1]Dossardage!$B$4:$G$203,2,FALSE),"")</f>
        <v/>
      </c>
      <c r="F143" s="3" t="str">
        <f>IF(VLOOKUP(D143,[1]Dossardage!$B$4:$G$203,6,FALSE)="50 haies",VLOOKUP(D143,[1]Dossardage!$B$4:$G$203,3,FALSE),"")</f>
        <v/>
      </c>
      <c r="G143" s="3" t="str">
        <f>IF(VLOOKUP(D143,[1]Dossardage!$B$4:$G$203,6,FALSE)="50 haies",VLOOKUP(D143,[1]Dossardage!$B$4:$G$203,4,FALSE),"")</f>
        <v/>
      </c>
      <c r="H143" s="3" t="str">
        <f>IF(VLOOKUP(D143,[1]Dossardage!$B$4:$G$203,6,FALSE)="50 haies",VLOOKUP(D143,[1]Dossardage!$B$4:$G$203,5,FALSE),"")</f>
        <v/>
      </c>
      <c r="I143" s="20"/>
      <c r="J143" s="10" t="str">
        <f>IFERROR(VLOOKUP(I143,$L$7:$M$56,2,TRUE),"0")</f>
        <v>0</v>
      </c>
    </row>
    <row r="144" spans="3:10" x14ac:dyDescent="0.25">
      <c r="C144" s="22" t="str">
        <f>IFERROR(RANK(I144,$I$7:$I$206,1),"")</f>
        <v/>
      </c>
      <c r="D144" s="5">
        <v>338</v>
      </c>
      <c r="E144" s="3" t="str">
        <f>IF(VLOOKUP(D144,[1]Dossardage!$B$4:$G$203,6,FALSE)="50 haies",VLOOKUP(D144,[1]Dossardage!$B$4:$G$203,2,FALSE),"")</f>
        <v/>
      </c>
      <c r="F144" s="3" t="str">
        <f>IF(VLOOKUP(D144,[1]Dossardage!$B$4:$G$203,6,FALSE)="50 haies",VLOOKUP(D144,[1]Dossardage!$B$4:$G$203,3,FALSE),"")</f>
        <v/>
      </c>
      <c r="G144" s="3" t="str">
        <f>IF(VLOOKUP(D144,[1]Dossardage!$B$4:$G$203,6,FALSE)="50 haies",VLOOKUP(D144,[1]Dossardage!$B$4:$G$203,4,FALSE),"")</f>
        <v/>
      </c>
      <c r="H144" s="3" t="str">
        <f>IF(VLOOKUP(D144,[1]Dossardage!$B$4:$G$203,6,FALSE)="50 haies",VLOOKUP(D144,[1]Dossardage!$B$4:$G$203,5,FALSE),"")</f>
        <v/>
      </c>
      <c r="I144" s="20"/>
      <c r="J144" s="10" t="str">
        <f>IFERROR(VLOOKUP(I144,$L$7:$M$56,2,TRUE),"0")</f>
        <v>0</v>
      </c>
    </row>
    <row r="145" spans="3:10" x14ac:dyDescent="0.25">
      <c r="C145" s="22">
        <f>IFERROR(RANK(I145,$I$7:$I$206,1),"")</f>
        <v>11</v>
      </c>
      <c r="D145" s="5">
        <v>339</v>
      </c>
      <c r="E145" s="3" t="str">
        <f>IF(VLOOKUP(D145,[1]Dossardage!$B$4:$G$203,6,FALSE)="50 haies",VLOOKUP(D145,[1]Dossardage!$B$4:$G$203,2,FALSE),"")</f>
        <v>COQUELET</v>
      </c>
      <c r="F145" s="3" t="str">
        <f>IF(VLOOKUP(D145,[1]Dossardage!$B$4:$G$203,6,FALSE)="50 haies",VLOOKUP(D145,[1]Dossardage!$B$4:$G$203,3,FALSE),"")</f>
        <v>ARTHUR</v>
      </c>
      <c r="G145" s="3" t="str">
        <f>IF(VLOOKUP(D145,[1]Dossardage!$B$4:$G$203,6,FALSE)="50 haies",VLOOKUP(D145,[1]Dossardage!$B$4:$G$203,4,FALSE),"")</f>
        <v>BG</v>
      </c>
      <c r="H145" s="3" t="str">
        <f>IF(VLOOKUP(D145,[1]Dossardage!$B$4:$G$203,6,FALSE)="50 haies",VLOOKUP(D145,[1]Dossardage!$B$4:$G$203,5,FALSE),"")</f>
        <v>Collège Saint-Jean-Baptiste de La Salle</v>
      </c>
      <c r="I145" s="20">
        <v>11.5</v>
      </c>
      <c r="J145" s="10">
        <f>IFERROR(VLOOKUP(I145,$L$7:$M$56,2,TRUE),"0")</f>
        <v>15</v>
      </c>
    </row>
    <row r="146" spans="3:10" x14ac:dyDescent="0.25">
      <c r="C146" s="22" t="str">
        <f>IFERROR(RANK(I146,$I$7:$I$206,1),"")</f>
        <v/>
      </c>
      <c r="D146" s="5">
        <v>340</v>
      </c>
      <c r="E146" s="3" t="str">
        <f>IF(VLOOKUP(D146,[1]Dossardage!$B$4:$G$203,6,FALSE)="50 haies",VLOOKUP(D146,[1]Dossardage!$B$4:$G$203,2,FALSE),"")</f>
        <v/>
      </c>
      <c r="F146" s="3" t="str">
        <f>IF(VLOOKUP(D146,[1]Dossardage!$B$4:$G$203,6,FALSE)="50 haies",VLOOKUP(D146,[1]Dossardage!$B$4:$G$203,3,FALSE),"")</f>
        <v/>
      </c>
      <c r="G146" s="3" t="str">
        <f>IF(VLOOKUP(D146,[1]Dossardage!$B$4:$G$203,6,FALSE)="50 haies",VLOOKUP(D146,[1]Dossardage!$B$4:$G$203,4,FALSE),"")</f>
        <v/>
      </c>
      <c r="H146" s="3" t="str">
        <f>IF(VLOOKUP(D146,[1]Dossardage!$B$4:$G$203,6,FALSE)="50 haies",VLOOKUP(D146,[1]Dossardage!$B$4:$G$203,5,FALSE),"")</f>
        <v/>
      </c>
      <c r="I146" s="20"/>
      <c r="J146" s="10" t="str">
        <f>IFERROR(VLOOKUP(I146,$L$7:$M$56,2,TRUE),"0")</f>
        <v>0</v>
      </c>
    </row>
    <row r="147" spans="3:10" x14ac:dyDescent="0.25">
      <c r="C147" s="22" t="str">
        <f>IFERROR(RANK(I147,$I$7:$I$206,1),"")</f>
        <v/>
      </c>
      <c r="D147" s="5">
        <v>341</v>
      </c>
      <c r="E147" s="3" t="str">
        <f>IF(VLOOKUP(D147,[1]Dossardage!$B$4:$G$203,6,FALSE)="50 haies",VLOOKUP(D147,[1]Dossardage!$B$4:$G$203,2,FALSE),"")</f>
        <v/>
      </c>
      <c r="F147" s="3" t="str">
        <f>IF(VLOOKUP(D147,[1]Dossardage!$B$4:$G$203,6,FALSE)="50 haies",VLOOKUP(D147,[1]Dossardage!$B$4:$G$203,3,FALSE),"")</f>
        <v/>
      </c>
      <c r="G147" s="3" t="str">
        <f>IF(VLOOKUP(D147,[1]Dossardage!$B$4:$G$203,6,FALSE)="50 haies",VLOOKUP(D147,[1]Dossardage!$B$4:$G$203,4,FALSE),"")</f>
        <v/>
      </c>
      <c r="H147" s="3" t="str">
        <f>IF(VLOOKUP(D147,[1]Dossardage!$B$4:$G$203,6,FALSE)="50 haies",VLOOKUP(D147,[1]Dossardage!$B$4:$G$203,5,FALSE),"")</f>
        <v/>
      </c>
      <c r="I147" s="20"/>
      <c r="J147" s="10" t="str">
        <f>IFERROR(VLOOKUP(I147,$L$7:$M$56,2,TRUE),"0")</f>
        <v>0</v>
      </c>
    </row>
    <row r="148" spans="3:10" x14ac:dyDescent="0.25">
      <c r="C148" s="22" t="str">
        <f>IFERROR(RANK(I148,$I$7:$I$206,1),"")</f>
        <v/>
      </c>
      <c r="D148" s="5">
        <v>342</v>
      </c>
      <c r="E148" s="3" t="str">
        <f>IF(VLOOKUP(D148,[1]Dossardage!$B$4:$G$203,6,FALSE)="50 haies",VLOOKUP(D148,[1]Dossardage!$B$4:$G$203,2,FALSE),"")</f>
        <v/>
      </c>
      <c r="F148" s="3" t="str">
        <f>IF(VLOOKUP(D148,[1]Dossardage!$B$4:$G$203,6,FALSE)="50 haies",VLOOKUP(D148,[1]Dossardage!$B$4:$G$203,3,FALSE),"")</f>
        <v/>
      </c>
      <c r="G148" s="3" t="str">
        <f>IF(VLOOKUP(D148,[1]Dossardage!$B$4:$G$203,6,FALSE)="50 haies",VLOOKUP(D148,[1]Dossardage!$B$4:$G$203,4,FALSE),"")</f>
        <v/>
      </c>
      <c r="H148" s="3" t="str">
        <f>IF(VLOOKUP(D148,[1]Dossardage!$B$4:$G$203,6,FALSE)="50 haies",VLOOKUP(D148,[1]Dossardage!$B$4:$G$203,5,FALSE),"")</f>
        <v/>
      </c>
      <c r="I148" s="20"/>
      <c r="J148" s="10" t="str">
        <f>IFERROR(VLOOKUP(I148,$L$7:$M$56,2,TRUE),"0")</f>
        <v>0</v>
      </c>
    </row>
    <row r="149" spans="3:10" x14ac:dyDescent="0.25">
      <c r="C149" s="22" t="str">
        <f>IFERROR(RANK(I149,$I$7:$I$206,1),"")</f>
        <v/>
      </c>
      <c r="D149" s="5">
        <v>343</v>
      </c>
      <c r="E149" s="3" t="str">
        <f>IF(VLOOKUP(D149,[1]Dossardage!$B$4:$G$203,6,FALSE)="50 haies",VLOOKUP(D149,[1]Dossardage!$B$4:$G$203,2,FALSE),"")</f>
        <v/>
      </c>
      <c r="F149" s="3" t="str">
        <f>IF(VLOOKUP(D149,[1]Dossardage!$B$4:$G$203,6,FALSE)="50 haies",VLOOKUP(D149,[1]Dossardage!$B$4:$G$203,3,FALSE),"")</f>
        <v/>
      </c>
      <c r="G149" s="3" t="str">
        <f>IF(VLOOKUP(D149,[1]Dossardage!$B$4:$G$203,6,FALSE)="50 haies",VLOOKUP(D149,[1]Dossardage!$B$4:$G$203,4,FALSE),"")</f>
        <v/>
      </c>
      <c r="H149" s="3" t="str">
        <f>IF(VLOOKUP(D149,[1]Dossardage!$B$4:$G$203,6,FALSE)="50 haies",VLOOKUP(D149,[1]Dossardage!$B$4:$G$203,5,FALSE),"")</f>
        <v/>
      </c>
      <c r="I149" s="20"/>
      <c r="J149" s="10" t="str">
        <f>IFERROR(VLOOKUP(I149,$L$7:$M$56,2,TRUE),"0")</f>
        <v>0</v>
      </c>
    </row>
    <row r="150" spans="3:10" x14ac:dyDescent="0.25">
      <c r="C150" s="22" t="str">
        <f>IFERROR(RANK(I150,$I$7:$I$206,1),"")</f>
        <v/>
      </c>
      <c r="D150" s="5">
        <v>344</v>
      </c>
      <c r="E150" s="3" t="str">
        <f>IF(VLOOKUP(D150,[1]Dossardage!$B$4:$G$203,6,FALSE)="50 haies",VLOOKUP(D150,[1]Dossardage!$B$4:$G$203,2,FALSE),"")</f>
        <v/>
      </c>
      <c r="F150" s="3" t="str">
        <f>IF(VLOOKUP(D150,[1]Dossardage!$B$4:$G$203,6,FALSE)="50 haies",VLOOKUP(D150,[1]Dossardage!$B$4:$G$203,3,FALSE),"")</f>
        <v/>
      </c>
      <c r="G150" s="3" t="str">
        <f>IF(VLOOKUP(D150,[1]Dossardage!$B$4:$G$203,6,FALSE)="50 haies",VLOOKUP(D150,[1]Dossardage!$B$4:$G$203,4,FALSE),"")</f>
        <v/>
      </c>
      <c r="H150" s="3" t="str">
        <f>IF(VLOOKUP(D150,[1]Dossardage!$B$4:$G$203,6,FALSE)="50 haies",VLOOKUP(D150,[1]Dossardage!$B$4:$G$203,5,FALSE),"")</f>
        <v/>
      </c>
      <c r="I150" s="20"/>
      <c r="J150" s="10" t="str">
        <f>IFERROR(VLOOKUP(I150,$L$7:$M$56,2,TRUE),"0")</f>
        <v>0</v>
      </c>
    </row>
    <row r="151" spans="3:10" x14ac:dyDescent="0.25">
      <c r="C151" s="22" t="str">
        <f>IFERROR(RANK(I151,$I$7:$I$206,1),"")</f>
        <v/>
      </c>
      <c r="D151" s="5">
        <v>345</v>
      </c>
      <c r="E151" s="3" t="str">
        <f>IF(VLOOKUP(D151,[1]Dossardage!$B$4:$G$203,6,FALSE)="50 haies",VLOOKUP(D151,[1]Dossardage!$B$4:$G$203,2,FALSE),"")</f>
        <v/>
      </c>
      <c r="F151" s="3" t="str">
        <f>IF(VLOOKUP(D151,[1]Dossardage!$B$4:$G$203,6,FALSE)="50 haies",VLOOKUP(D151,[1]Dossardage!$B$4:$G$203,3,FALSE),"")</f>
        <v/>
      </c>
      <c r="G151" s="3" t="str">
        <f>IF(VLOOKUP(D151,[1]Dossardage!$B$4:$G$203,6,FALSE)="50 haies",VLOOKUP(D151,[1]Dossardage!$B$4:$G$203,4,FALSE),"")</f>
        <v/>
      </c>
      <c r="H151" s="3" t="str">
        <f>IF(VLOOKUP(D151,[1]Dossardage!$B$4:$G$203,6,FALSE)="50 haies",VLOOKUP(D151,[1]Dossardage!$B$4:$G$203,5,FALSE),"")</f>
        <v/>
      </c>
      <c r="I151" s="20"/>
      <c r="J151" s="10" t="str">
        <f>IFERROR(VLOOKUP(I151,$L$7:$M$56,2,TRUE),"0")</f>
        <v>0</v>
      </c>
    </row>
    <row r="152" spans="3:10" x14ac:dyDescent="0.25">
      <c r="C152" s="22" t="str">
        <f>IFERROR(RANK(I152,$I$7:$I$206,1),"")</f>
        <v/>
      </c>
      <c r="D152" s="5">
        <v>346</v>
      </c>
      <c r="E152" s="3" t="str">
        <f>IF(VLOOKUP(D152,[1]Dossardage!$B$4:$G$203,6,FALSE)="50 haies",VLOOKUP(D152,[1]Dossardage!$B$4:$G$203,2,FALSE),"")</f>
        <v/>
      </c>
      <c r="F152" s="3" t="str">
        <f>IF(VLOOKUP(D152,[1]Dossardage!$B$4:$G$203,6,FALSE)="50 haies",VLOOKUP(D152,[1]Dossardage!$B$4:$G$203,3,FALSE),"")</f>
        <v/>
      </c>
      <c r="G152" s="3" t="str">
        <f>IF(VLOOKUP(D152,[1]Dossardage!$B$4:$G$203,6,FALSE)="50 haies",VLOOKUP(D152,[1]Dossardage!$B$4:$G$203,4,FALSE),"")</f>
        <v/>
      </c>
      <c r="H152" s="3" t="str">
        <f>IF(VLOOKUP(D152,[1]Dossardage!$B$4:$G$203,6,FALSE)="50 haies",VLOOKUP(D152,[1]Dossardage!$B$4:$G$203,5,FALSE),"")</f>
        <v/>
      </c>
      <c r="I152" s="20"/>
      <c r="J152" s="10" t="str">
        <f>IFERROR(VLOOKUP(I152,$L$7:$M$56,2,TRUE),"0")</f>
        <v>0</v>
      </c>
    </row>
    <row r="153" spans="3:10" x14ac:dyDescent="0.25">
      <c r="C153" s="22" t="str">
        <f>IFERROR(RANK(I153,$I$7:$I$206,1),"")</f>
        <v/>
      </c>
      <c r="D153" s="5">
        <v>347</v>
      </c>
      <c r="E153" s="3" t="str">
        <f>IF(VLOOKUP(D153,[1]Dossardage!$B$4:$G$203,6,FALSE)="50 haies",VLOOKUP(D153,[1]Dossardage!$B$4:$G$203,2,FALSE),"")</f>
        <v/>
      </c>
      <c r="F153" s="3" t="str">
        <f>IF(VLOOKUP(D153,[1]Dossardage!$B$4:$G$203,6,FALSE)="50 haies",VLOOKUP(D153,[1]Dossardage!$B$4:$G$203,3,FALSE),"")</f>
        <v/>
      </c>
      <c r="G153" s="3" t="str">
        <f>IF(VLOOKUP(D153,[1]Dossardage!$B$4:$G$203,6,FALSE)="50 haies",VLOOKUP(D153,[1]Dossardage!$B$4:$G$203,4,FALSE),"")</f>
        <v/>
      </c>
      <c r="H153" s="3" t="str">
        <f>IF(VLOOKUP(D153,[1]Dossardage!$B$4:$G$203,6,FALSE)="50 haies",VLOOKUP(D153,[1]Dossardage!$B$4:$G$203,5,FALSE),"")</f>
        <v/>
      </c>
      <c r="I153" s="20"/>
      <c r="J153" s="10" t="str">
        <f>IFERROR(VLOOKUP(I153,$L$7:$M$56,2,TRUE),"0")</f>
        <v>0</v>
      </c>
    </row>
    <row r="154" spans="3:10" x14ac:dyDescent="0.25">
      <c r="C154" s="22" t="str">
        <f>IFERROR(RANK(I154,$I$7:$I$206,1),"")</f>
        <v/>
      </c>
      <c r="D154" s="5">
        <v>348</v>
      </c>
      <c r="E154" s="3" t="str">
        <f>IF(VLOOKUP(D154,[1]Dossardage!$B$4:$G$203,6,FALSE)="50 haies",VLOOKUP(D154,[1]Dossardage!$B$4:$G$203,2,FALSE),"")</f>
        <v/>
      </c>
      <c r="F154" s="3" t="str">
        <f>IF(VLOOKUP(D154,[1]Dossardage!$B$4:$G$203,6,FALSE)="50 haies",VLOOKUP(D154,[1]Dossardage!$B$4:$G$203,3,FALSE),"")</f>
        <v/>
      </c>
      <c r="G154" s="3" t="str">
        <f>IF(VLOOKUP(D154,[1]Dossardage!$B$4:$G$203,6,FALSE)="50 haies",VLOOKUP(D154,[1]Dossardage!$B$4:$G$203,4,FALSE),"")</f>
        <v/>
      </c>
      <c r="H154" s="3" t="str">
        <f>IF(VLOOKUP(D154,[1]Dossardage!$B$4:$G$203,6,FALSE)="50 haies",VLOOKUP(D154,[1]Dossardage!$B$4:$G$203,5,FALSE),"")</f>
        <v/>
      </c>
      <c r="I154" s="20"/>
      <c r="J154" s="10" t="str">
        <f>IFERROR(VLOOKUP(I154,$L$7:$M$56,2,TRUE),"0")</f>
        <v>0</v>
      </c>
    </row>
    <row r="155" spans="3:10" x14ac:dyDescent="0.25">
      <c r="C155" s="22" t="str">
        <f>IFERROR(RANK(I155,$I$7:$I$206,1),"")</f>
        <v/>
      </c>
      <c r="D155" s="5">
        <v>349</v>
      </c>
      <c r="E155" s="3" t="str">
        <f>IF(VLOOKUP(D155,[1]Dossardage!$B$4:$G$203,6,FALSE)="50 haies",VLOOKUP(D155,[1]Dossardage!$B$4:$G$203,2,FALSE),"")</f>
        <v/>
      </c>
      <c r="F155" s="3" t="str">
        <f>IF(VLOOKUP(D155,[1]Dossardage!$B$4:$G$203,6,FALSE)="50 haies",VLOOKUP(D155,[1]Dossardage!$B$4:$G$203,3,FALSE),"")</f>
        <v/>
      </c>
      <c r="G155" s="3" t="str">
        <f>IF(VLOOKUP(D155,[1]Dossardage!$B$4:$G$203,6,FALSE)="50 haies",VLOOKUP(D155,[1]Dossardage!$B$4:$G$203,4,FALSE),"")</f>
        <v/>
      </c>
      <c r="H155" s="3" t="str">
        <f>IF(VLOOKUP(D155,[1]Dossardage!$B$4:$G$203,6,FALSE)="50 haies",VLOOKUP(D155,[1]Dossardage!$B$4:$G$203,5,FALSE),"")</f>
        <v/>
      </c>
      <c r="I155" s="20"/>
      <c r="J155" s="10" t="str">
        <f>IFERROR(VLOOKUP(I155,$L$7:$M$56,2,TRUE),"0")</f>
        <v>0</v>
      </c>
    </row>
    <row r="156" spans="3:10" x14ac:dyDescent="0.25">
      <c r="C156" s="22" t="str">
        <f>IFERROR(RANK(I156,$I$7:$I$206,1),"")</f>
        <v/>
      </c>
      <c r="D156" s="5">
        <v>350</v>
      </c>
      <c r="E156" s="3" t="str">
        <f>IF(VLOOKUP(D156,[1]Dossardage!$B$4:$G$203,6,FALSE)="50 haies",VLOOKUP(D156,[1]Dossardage!$B$4:$G$203,2,FALSE),"")</f>
        <v/>
      </c>
      <c r="F156" s="3" t="str">
        <f>IF(VLOOKUP(D156,[1]Dossardage!$B$4:$G$203,6,FALSE)="50 haies",VLOOKUP(D156,[1]Dossardage!$B$4:$G$203,3,FALSE),"")</f>
        <v/>
      </c>
      <c r="G156" s="3" t="str">
        <f>IF(VLOOKUP(D156,[1]Dossardage!$B$4:$G$203,6,FALSE)="50 haies",VLOOKUP(D156,[1]Dossardage!$B$4:$G$203,4,FALSE),"")</f>
        <v/>
      </c>
      <c r="H156" s="3" t="str">
        <f>IF(VLOOKUP(D156,[1]Dossardage!$B$4:$G$203,6,FALSE)="50 haies",VLOOKUP(D156,[1]Dossardage!$B$4:$G$203,5,FALSE),"")</f>
        <v/>
      </c>
      <c r="I156" s="20"/>
      <c r="J156" s="10" t="str">
        <f>IFERROR(VLOOKUP(I156,$L$7:$M$56,2,TRUE),"0")</f>
        <v>0</v>
      </c>
    </row>
    <row r="157" spans="3:10" x14ac:dyDescent="0.25">
      <c r="C157" s="22" t="str">
        <f>IFERROR(RANK(I157,$I$7:$I$206,1),"")</f>
        <v/>
      </c>
      <c r="D157" s="5">
        <v>351</v>
      </c>
      <c r="E157" s="3" t="str">
        <f>IF(VLOOKUP(D157,[1]Dossardage!$B$4:$G$203,6,FALSE)="50 haies",VLOOKUP(D157,[1]Dossardage!$B$4:$G$203,2,FALSE),"")</f>
        <v/>
      </c>
      <c r="F157" s="3" t="str">
        <f>IF(VLOOKUP(D157,[1]Dossardage!$B$4:$G$203,6,FALSE)="50 haies",VLOOKUP(D157,[1]Dossardage!$B$4:$G$203,3,FALSE),"")</f>
        <v/>
      </c>
      <c r="G157" s="3" t="str">
        <f>IF(VLOOKUP(D157,[1]Dossardage!$B$4:$G$203,6,FALSE)="50 haies",VLOOKUP(D157,[1]Dossardage!$B$4:$G$203,4,FALSE),"")</f>
        <v/>
      </c>
      <c r="H157" s="3" t="str">
        <f>IF(VLOOKUP(D157,[1]Dossardage!$B$4:$G$203,6,FALSE)="50 haies",VLOOKUP(D157,[1]Dossardage!$B$4:$G$203,5,FALSE),"")</f>
        <v/>
      </c>
      <c r="I157" s="20"/>
      <c r="J157" s="10" t="str">
        <f>IFERROR(VLOOKUP(I157,$L$7:$M$56,2,TRUE),"0")</f>
        <v>0</v>
      </c>
    </row>
    <row r="158" spans="3:10" x14ac:dyDescent="0.25">
      <c r="C158" s="22" t="str">
        <f>IFERROR(RANK(I158,$I$7:$I$206,1),"")</f>
        <v/>
      </c>
      <c r="D158" s="5">
        <v>352</v>
      </c>
      <c r="E158" s="3" t="str">
        <f>IF(VLOOKUP(D158,[1]Dossardage!$B$4:$G$203,6,FALSE)="50 haies",VLOOKUP(D158,[1]Dossardage!$B$4:$G$203,2,FALSE),"")</f>
        <v/>
      </c>
      <c r="F158" s="3" t="str">
        <f>IF(VLOOKUP(D158,[1]Dossardage!$B$4:$G$203,6,FALSE)="50 haies",VLOOKUP(D158,[1]Dossardage!$B$4:$G$203,3,FALSE),"")</f>
        <v/>
      </c>
      <c r="G158" s="3" t="str">
        <f>IF(VLOOKUP(D158,[1]Dossardage!$B$4:$G$203,6,FALSE)="50 haies",VLOOKUP(D158,[1]Dossardage!$B$4:$G$203,4,FALSE),"")</f>
        <v/>
      </c>
      <c r="H158" s="3" t="str">
        <f>IF(VLOOKUP(D158,[1]Dossardage!$B$4:$G$203,6,FALSE)="50 haies",VLOOKUP(D158,[1]Dossardage!$B$4:$G$203,5,FALSE),"")</f>
        <v/>
      </c>
      <c r="I158" s="20"/>
      <c r="J158" s="10" t="str">
        <f>IFERROR(VLOOKUP(I158,$L$7:$M$56,2,TRUE),"0")</f>
        <v>0</v>
      </c>
    </row>
    <row r="159" spans="3:10" x14ac:dyDescent="0.25">
      <c r="C159" s="22" t="str">
        <f>IFERROR(RANK(I159,$I$7:$I$206,1),"")</f>
        <v/>
      </c>
      <c r="D159" s="5">
        <v>353</v>
      </c>
      <c r="E159" s="3" t="str">
        <f>IF(VLOOKUP(D159,[1]Dossardage!$B$4:$G$203,6,FALSE)="50 haies",VLOOKUP(D159,[1]Dossardage!$B$4:$G$203,2,FALSE),"")</f>
        <v/>
      </c>
      <c r="F159" s="3" t="str">
        <f>IF(VLOOKUP(D159,[1]Dossardage!$B$4:$G$203,6,FALSE)="50 haies",VLOOKUP(D159,[1]Dossardage!$B$4:$G$203,3,FALSE),"")</f>
        <v/>
      </c>
      <c r="G159" s="3" t="str">
        <f>IF(VLOOKUP(D159,[1]Dossardage!$B$4:$G$203,6,FALSE)="50 haies",VLOOKUP(D159,[1]Dossardage!$B$4:$G$203,4,FALSE),"")</f>
        <v/>
      </c>
      <c r="H159" s="3" t="str">
        <f>IF(VLOOKUP(D159,[1]Dossardage!$B$4:$G$203,6,FALSE)="50 haies",VLOOKUP(D159,[1]Dossardage!$B$4:$G$203,5,FALSE),"")</f>
        <v/>
      </c>
      <c r="I159" s="20"/>
      <c r="J159" s="10" t="str">
        <f>IFERROR(VLOOKUP(I159,$L$7:$M$56,2,TRUE),"0")</f>
        <v>0</v>
      </c>
    </row>
    <row r="160" spans="3:10" x14ac:dyDescent="0.25">
      <c r="C160" s="22" t="str">
        <f>IFERROR(RANK(I160,$I$7:$I$206,1),"")</f>
        <v/>
      </c>
      <c r="D160" s="5">
        <v>354</v>
      </c>
      <c r="E160" s="3" t="str">
        <f>IF(VLOOKUP(D160,[1]Dossardage!$B$4:$G$203,6,FALSE)="50 haies",VLOOKUP(D160,[1]Dossardage!$B$4:$G$203,2,FALSE),"")</f>
        <v/>
      </c>
      <c r="F160" s="3" t="str">
        <f>IF(VLOOKUP(D160,[1]Dossardage!$B$4:$G$203,6,FALSE)="50 haies",VLOOKUP(D160,[1]Dossardage!$B$4:$G$203,3,FALSE),"")</f>
        <v/>
      </c>
      <c r="G160" s="3" t="str">
        <f>IF(VLOOKUP(D160,[1]Dossardage!$B$4:$G$203,6,FALSE)="50 haies",VLOOKUP(D160,[1]Dossardage!$B$4:$G$203,4,FALSE),"")</f>
        <v/>
      </c>
      <c r="H160" s="3" t="str">
        <f>IF(VLOOKUP(D160,[1]Dossardage!$B$4:$G$203,6,FALSE)="50 haies",VLOOKUP(D160,[1]Dossardage!$B$4:$G$203,5,FALSE),"")</f>
        <v/>
      </c>
      <c r="I160" s="20"/>
      <c r="J160" s="10" t="str">
        <f>IFERROR(VLOOKUP(I160,$L$7:$M$56,2,TRUE),"0")</f>
        <v>0</v>
      </c>
    </row>
    <row r="161" spans="3:10" x14ac:dyDescent="0.25">
      <c r="C161" s="22" t="str">
        <f>IFERROR(RANK(I161,$I$7:$I$206,1),"")</f>
        <v/>
      </c>
      <c r="D161" s="5">
        <v>355</v>
      </c>
      <c r="E161" s="3" t="str">
        <f>IF(VLOOKUP(D161,[1]Dossardage!$B$4:$G$203,6,FALSE)="50 haies",VLOOKUP(D161,[1]Dossardage!$B$4:$G$203,2,FALSE),"")</f>
        <v/>
      </c>
      <c r="F161" s="3" t="str">
        <f>IF(VLOOKUP(D161,[1]Dossardage!$B$4:$G$203,6,FALSE)="50 haies",VLOOKUP(D161,[1]Dossardage!$B$4:$G$203,3,FALSE),"")</f>
        <v/>
      </c>
      <c r="G161" s="3" t="str">
        <f>IF(VLOOKUP(D161,[1]Dossardage!$B$4:$G$203,6,FALSE)="50 haies",VLOOKUP(D161,[1]Dossardage!$B$4:$G$203,4,FALSE),"")</f>
        <v/>
      </c>
      <c r="H161" s="3" t="str">
        <f>IF(VLOOKUP(D161,[1]Dossardage!$B$4:$G$203,6,FALSE)="50 haies",VLOOKUP(D161,[1]Dossardage!$B$4:$G$203,5,FALSE),"")</f>
        <v/>
      </c>
      <c r="I161" s="20"/>
      <c r="J161" s="10" t="str">
        <f>IFERROR(VLOOKUP(I161,$L$7:$M$56,2,TRUE),"0")</f>
        <v>0</v>
      </c>
    </row>
    <row r="162" spans="3:10" x14ac:dyDescent="0.25">
      <c r="C162" s="22" t="str">
        <f>IFERROR(RANK(I162,$I$7:$I$206,1),"")</f>
        <v/>
      </c>
      <c r="D162" s="5">
        <v>356</v>
      </c>
      <c r="E162" s="3" t="str">
        <f>IF(VLOOKUP(D162,[1]Dossardage!$B$4:$G$203,6,FALSE)="50 haies",VLOOKUP(D162,[1]Dossardage!$B$4:$G$203,2,FALSE),"")</f>
        <v/>
      </c>
      <c r="F162" s="3" t="str">
        <f>IF(VLOOKUP(D162,[1]Dossardage!$B$4:$G$203,6,FALSE)="50 haies",VLOOKUP(D162,[1]Dossardage!$B$4:$G$203,3,FALSE),"")</f>
        <v/>
      </c>
      <c r="G162" s="3" t="str">
        <f>IF(VLOOKUP(D162,[1]Dossardage!$B$4:$G$203,6,FALSE)="50 haies",VLOOKUP(D162,[1]Dossardage!$B$4:$G$203,4,FALSE),"")</f>
        <v/>
      </c>
      <c r="H162" s="3" t="str">
        <f>IF(VLOOKUP(D162,[1]Dossardage!$B$4:$G$203,6,FALSE)="50 haies",VLOOKUP(D162,[1]Dossardage!$B$4:$G$203,5,FALSE),"")</f>
        <v/>
      </c>
      <c r="I162" s="20"/>
      <c r="J162" s="10" t="str">
        <f>IFERROR(VLOOKUP(I162,$L$7:$M$56,2,TRUE),"0")</f>
        <v>0</v>
      </c>
    </row>
    <row r="163" spans="3:10" x14ac:dyDescent="0.25">
      <c r="C163" s="22" t="str">
        <f>IFERROR(RANK(I163,$I$7:$I$206,1),"")</f>
        <v/>
      </c>
      <c r="D163" s="5">
        <v>357</v>
      </c>
      <c r="E163" s="3" t="str">
        <f>IF(VLOOKUP(D163,[1]Dossardage!$B$4:$G$203,6,FALSE)="50 haies",VLOOKUP(D163,[1]Dossardage!$B$4:$G$203,2,FALSE),"")</f>
        <v/>
      </c>
      <c r="F163" s="3" t="str">
        <f>IF(VLOOKUP(D163,[1]Dossardage!$B$4:$G$203,6,FALSE)="50 haies",VLOOKUP(D163,[1]Dossardage!$B$4:$G$203,3,FALSE),"")</f>
        <v/>
      </c>
      <c r="G163" s="3" t="str">
        <f>IF(VLOOKUP(D163,[1]Dossardage!$B$4:$G$203,6,FALSE)="50 haies",VLOOKUP(D163,[1]Dossardage!$B$4:$G$203,4,FALSE),"")</f>
        <v/>
      </c>
      <c r="H163" s="3" t="str">
        <f>IF(VLOOKUP(D163,[1]Dossardage!$B$4:$G$203,6,FALSE)="50 haies",VLOOKUP(D163,[1]Dossardage!$B$4:$G$203,5,FALSE),"")</f>
        <v/>
      </c>
      <c r="I163" s="20"/>
      <c r="J163" s="10" t="str">
        <f>IFERROR(VLOOKUP(I163,$L$7:$M$56,2,TRUE),"0")</f>
        <v>0</v>
      </c>
    </row>
    <row r="164" spans="3:10" x14ac:dyDescent="0.25">
      <c r="C164" s="22" t="str">
        <f>IFERROR(RANK(I164,$I$7:$I$206,1),"")</f>
        <v/>
      </c>
      <c r="D164" s="5">
        <v>358</v>
      </c>
      <c r="E164" s="3" t="str">
        <f>IF(VLOOKUP(D164,[1]Dossardage!$B$4:$G$203,6,FALSE)="50 haies",VLOOKUP(D164,[1]Dossardage!$B$4:$G$203,2,FALSE),"")</f>
        <v/>
      </c>
      <c r="F164" s="3" t="str">
        <f>IF(VLOOKUP(D164,[1]Dossardage!$B$4:$G$203,6,FALSE)="50 haies",VLOOKUP(D164,[1]Dossardage!$B$4:$G$203,3,FALSE),"")</f>
        <v/>
      </c>
      <c r="G164" s="3" t="str">
        <f>IF(VLOOKUP(D164,[1]Dossardage!$B$4:$G$203,6,FALSE)="50 haies",VLOOKUP(D164,[1]Dossardage!$B$4:$G$203,4,FALSE),"")</f>
        <v/>
      </c>
      <c r="H164" s="3" t="str">
        <f>IF(VLOOKUP(D164,[1]Dossardage!$B$4:$G$203,6,FALSE)="50 haies",VLOOKUP(D164,[1]Dossardage!$B$4:$G$203,5,FALSE),"")</f>
        <v/>
      </c>
      <c r="I164" s="20"/>
      <c r="J164" s="10" t="str">
        <f>IFERROR(VLOOKUP(I164,$L$7:$M$56,2,TRUE),"0")</f>
        <v>0</v>
      </c>
    </row>
    <row r="165" spans="3:10" x14ac:dyDescent="0.25">
      <c r="C165" s="22" t="str">
        <f>IFERROR(RANK(I165,$I$7:$I$206,1),"")</f>
        <v/>
      </c>
      <c r="D165" s="5">
        <v>359</v>
      </c>
      <c r="E165" s="3" t="str">
        <f>IF(VLOOKUP(D165,[1]Dossardage!$B$4:$G$203,6,FALSE)="50 haies",VLOOKUP(D165,[1]Dossardage!$B$4:$G$203,2,FALSE),"")</f>
        <v/>
      </c>
      <c r="F165" s="3" t="str">
        <f>IF(VLOOKUP(D165,[1]Dossardage!$B$4:$G$203,6,FALSE)="50 haies",VLOOKUP(D165,[1]Dossardage!$B$4:$G$203,3,FALSE),"")</f>
        <v/>
      </c>
      <c r="G165" s="3" t="str">
        <f>IF(VLOOKUP(D165,[1]Dossardage!$B$4:$G$203,6,FALSE)="50 haies",VLOOKUP(D165,[1]Dossardage!$B$4:$G$203,4,FALSE),"")</f>
        <v/>
      </c>
      <c r="H165" s="3" t="str">
        <f>IF(VLOOKUP(D165,[1]Dossardage!$B$4:$G$203,6,FALSE)="50 haies",VLOOKUP(D165,[1]Dossardage!$B$4:$G$203,5,FALSE),"")</f>
        <v/>
      </c>
      <c r="I165" s="20"/>
      <c r="J165" s="10" t="str">
        <f>IFERROR(VLOOKUP(I165,$L$7:$M$56,2,TRUE),"0")</f>
        <v>0</v>
      </c>
    </row>
    <row r="166" spans="3:10" x14ac:dyDescent="0.25">
      <c r="C166" s="22" t="str">
        <f>IFERROR(RANK(I166,$I$7:$I$206,1),"")</f>
        <v/>
      </c>
      <c r="D166" s="5">
        <v>360</v>
      </c>
      <c r="E166" s="3" t="str">
        <f>IF(VLOOKUP(D166,[1]Dossardage!$B$4:$G$203,6,FALSE)="50 haies",VLOOKUP(D166,[1]Dossardage!$B$4:$G$203,2,FALSE),"")</f>
        <v/>
      </c>
      <c r="F166" s="3" t="str">
        <f>IF(VLOOKUP(D166,[1]Dossardage!$B$4:$G$203,6,FALSE)="50 haies",VLOOKUP(D166,[1]Dossardage!$B$4:$G$203,3,FALSE),"")</f>
        <v/>
      </c>
      <c r="G166" s="3" t="str">
        <f>IF(VLOOKUP(D166,[1]Dossardage!$B$4:$G$203,6,FALSE)="50 haies",VLOOKUP(D166,[1]Dossardage!$B$4:$G$203,4,FALSE),"")</f>
        <v/>
      </c>
      <c r="H166" s="3" t="str">
        <f>IF(VLOOKUP(D166,[1]Dossardage!$B$4:$G$203,6,FALSE)="50 haies",VLOOKUP(D166,[1]Dossardage!$B$4:$G$203,5,FALSE),"")</f>
        <v/>
      </c>
      <c r="I166" s="20"/>
      <c r="J166" s="10" t="str">
        <f>IFERROR(VLOOKUP(I166,$L$7:$M$56,2,TRUE),"0")</f>
        <v>0</v>
      </c>
    </row>
    <row r="167" spans="3:10" x14ac:dyDescent="0.25">
      <c r="C167" s="22" t="str">
        <f>IFERROR(RANK(I167,$I$7:$I$206,1),"")</f>
        <v/>
      </c>
      <c r="D167" s="5">
        <v>361</v>
      </c>
      <c r="E167" s="3" t="str">
        <f>IF(VLOOKUP(D167,[1]Dossardage!$B$4:$G$203,6,FALSE)="50 haies",VLOOKUP(D167,[1]Dossardage!$B$4:$G$203,2,FALSE),"")</f>
        <v/>
      </c>
      <c r="F167" s="3" t="str">
        <f>IF(VLOOKUP(D167,[1]Dossardage!$B$4:$G$203,6,FALSE)="50 haies",VLOOKUP(D167,[1]Dossardage!$B$4:$G$203,3,FALSE),"")</f>
        <v/>
      </c>
      <c r="G167" s="3" t="str">
        <f>IF(VLOOKUP(D167,[1]Dossardage!$B$4:$G$203,6,FALSE)="50 haies",VLOOKUP(D167,[1]Dossardage!$B$4:$G$203,4,FALSE),"")</f>
        <v/>
      </c>
      <c r="H167" s="3" t="str">
        <f>IF(VLOOKUP(D167,[1]Dossardage!$B$4:$G$203,6,FALSE)="50 haies",VLOOKUP(D167,[1]Dossardage!$B$4:$G$203,5,FALSE),"")</f>
        <v/>
      </c>
      <c r="I167" s="20"/>
      <c r="J167" s="10" t="str">
        <f>IFERROR(VLOOKUP(I167,$L$7:$M$56,2,TRUE),"0")</f>
        <v>0</v>
      </c>
    </row>
    <row r="168" spans="3:10" x14ac:dyDescent="0.25">
      <c r="C168" s="22" t="str">
        <f>IFERROR(RANK(I168,$I$7:$I$206,1),"")</f>
        <v/>
      </c>
      <c r="D168" s="5">
        <v>362</v>
      </c>
      <c r="E168" s="3" t="str">
        <f>IF(VLOOKUP(D168,[1]Dossardage!$B$4:$G$203,6,FALSE)="50 haies",VLOOKUP(D168,[1]Dossardage!$B$4:$G$203,2,FALSE),"")</f>
        <v/>
      </c>
      <c r="F168" s="3" t="str">
        <f>IF(VLOOKUP(D168,[1]Dossardage!$B$4:$G$203,6,FALSE)="50 haies",VLOOKUP(D168,[1]Dossardage!$B$4:$G$203,3,FALSE),"")</f>
        <v/>
      </c>
      <c r="G168" s="3" t="str">
        <f>IF(VLOOKUP(D168,[1]Dossardage!$B$4:$G$203,6,FALSE)="50 haies",VLOOKUP(D168,[1]Dossardage!$B$4:$G$203,4,FALSE),"")</f>
        <v/>
      </c>
      <c r="H168" s="3" t="str">
        <f>IF(VLOOKUP(D168,[1]Dossardage!$B$4:$G$203,6,FALSE)="50 haies",VLOOKUP(D168,[1]Dossardage!$B$4:$G$203,5,FALSE),"")</f>
        <v/>
      </c>
      <c r="I168" s="20"/>
      <c r="J168" s="10" t="str">
        <f>IFERROR(VLOOKUP(I168,$L$7:$M$56,2,TRUE),"0")</f>
        <v>0</v>
      </c>
    </row>
    <row r="169" spans="3:10" x14ac:dyDescent="0.25">
      <c r="C169" s="22" t="str">
        <f>IFERROR(RANK(I169,$I$7:$I$206,1),"")</f>
        <v/>
      </c>
      <c r="D169" s="5">
        <v>363</v>
      </c>
      <c r="E169" s="3" t="str">
        <f>IF(VLOOKUP(D169,[1]Dossardage!$B$4:$G$203,6,FALSE)="50 haies",VLOOKUP(D169,[1]Dossardage!$B$4:$G$203,2,FALSE),"")</f>
        <v/>
      </c>
      <c r="F169" s="3" t="str">
        <f>IF(VLOOKUP(D169,[1]Dossardage!$B$4:$G$203,6,FALSE)="50 haies",VLOOKUP(D169,[1]Dossardage!$B$4:$G$203,3,FALSE),"")</f>
        <v/>
      </c>
      <c r="G169" s="3" t="str">
        <f>IF(VLOOKUP(D169,[1]Dossardage!$B$4:$G$203,6,FALSE)="50 haies",VLOOKUP(D169,[1]Dossardage!$B$4:$G$203,4,FALSE),"")</f>
        <v/>
      </c>
      <c r="H169" s="3" t="str">
        <f>IF(VLOOKUP(D169,[1]Dossardage!$B$4:$G$203,6,FALSE)="50 haies",VLOOKUP(D169,[1]Dossardage!$B$4:$G$203,5,FALSE),"")</f>
        <v/>
      </c>
      <c r="I169" s="20"/>
      <c r="J169" s="10" t="str">
        <f>IFERROR(VLOOKUP(I169,$L$7:$M$56,2,TRUE),"0")</f>
        <v>0</v>
      </c>
    </row>
    <row r="170" spans="3:10" x14ac:dyDescent="0.25">
      <c r="C170" s="22" t="str">
        <f>IFERROR(RANK(I170,$I$7:$I$206,1),"")</f>
        <v/>
      </c>
      <c r="D170" s="5">
        <v>364</v>
      </c>
      <c r="E170" s="3" t="str">
        <f>IF(VLOOKUP(D170,[1]Dossardage!$B$4:$G$203,6,FALSE)="50 haies",VLOOKUP(D170,[1]Dossardage!$B$4:$G$203,2,FALSE),"")</f>
        <v/>
      </c>
      <c r="F170" s="3" t="str">
        <f>IF(VLOOKUP(D170,[1]Dossardage!$B$4:$G$203,6,FALSE)="50 haies",VLOOKUP(D170,[1]Dossardage!$B$4:$G$203,3,FALSE),"")</f>
        <v/>
      </c>
      <c r="G170" s="3" t="str">
        <f>IF(VLOOKUP(D170,[1]Dossardage!$B$4:$G$203,6,FALSE)="50 haies",VLOOKUP(D170,[1]Dossardage!$B$4:$G$203,4,FALSE),"")</f>
        <v/>
      </c>
      <c r="H170" s="3" t="str">
        <f>IF(VLOOKUP(D170,[1]Dossardage!$B$4:$G$203,6,FALSE)="50 haies",VLOOKUP(D170,[1]Dossardage!$B$4:$G$203,5,FALSE),"")</f>
        <v/>
      </c>
      <c r="I170" s="20"/>
      <c r="J170" s="10" t="str">
        <f>IFERROR(VLOOKUP(I170,$L$7:$M$56,2,TRUE),"0")</f>
        <v>0</v>
      </c>
    </row>
    <row r="171" spans="3:10" x14ac:dyDescent="0.25">
      <c r="C171" s="22" t="str">
        <f>IFERROR(RANK(I171,$I$7:$I$206,1),"")</f>
        <v/>
      </c>
      <c r="D171" s="5">
        <v>365</v>
      </c>
      <c r="E171" s="3" t="str">
        <f>IF(VLOOKUP(D171,[1]Dossardage!$B$4:$G$203,6,FALSE)="50 haies",VLOOKUP(D171,[1]Dossardage!$B$4:$G$203,2,FALSE),"")</f>
        <v/>
      </c>
      <c r="F171" s="3" t="str">
        <f>IF(VLOOKUP(D171,[1]Dossardage!$B$4:$G$203,6,FALSE)="50 haies",VLOOKUP(D171,[1]Dossardage!$B$4:$G$203,3,FALSE),"")</f>
        <v/>
      </c>
      <c r="G171" s="3" t="str">
        <f>IF(VLOOKUP(D171,[1]Dossardage!$B$4:$G$203,6,FALSE)="50 haies",VLOOKUP(D171,[1]Dossardage!$B$4:$G$203,4,FALSE),"")</f>
        <v/>
      </c>
      <c r="H171" s="3" t="str">
        <f>IF(VLOOKUP(D171,[1]Dossardage!$B$4:$G$203,6,FALSE)="50 haies",VLOOKUP(D171,[1]Dossardage!$B$4:$G$203,5,FALSE),"")</f>
        <v/>
      </c>
      <c r="I171" s="20"/>
      <c r="J171" s="10" t="str">
        <f>IFERROR(VLOOKUP(I171,$L$7:$M$56,2,TRUE),"0")</f>
        <v>0</v>
      </c>
    </row>
    <row r="172" spans="3:10" x14ac:dyDescent="0.25">
      <c r="C172" s="22" t="str">
        <f>IFERROR(RANK(I172,$I$7:$I$206,1),"")</f>
        <v/>
      </c>
      <c r="D172" s="5">
        <v>366</v>
      </c>
      <c r="E172" s="3" t="str">
        <f>IF(VLOOKUP(D172,[1]Dossardage!$B$4:$G$203,6,FALSE)="50 haies",VLOOKUP(D172,[1]Dossardage!$B$4:$G$203,2,FALSE),"")</f>
        <v/>
      </c>
      <c r="F172" s="3" t="str">
        <f>IF(VLOOKUP(D172,[1]Dossardage!$B$4:$G$203,6,FALSE)="50 haies",VLOOKUP(D172,[1]Dossardage!$B$4:$G$203,3,FALSE),"")</f>
        <v/>
      </c>
      <c r="G172" s="3" t="str">
        <f>IF(VLOOKUP(D172,[1]Dossardage!$B$4:$G$203,6,FALSE)="50 haies",VLOOKUP(D172,[1]Dossardage!$B$4:$G$203,4,FALSE),"")</f>
        <v/>
      </c>
      <c r="H172" s="3" t="str">
        <f>IF(VLOOKUP(D172,[1]Dossardage!$B$4:$G$203,6,FALSE)="50 haies",VLOOKUP(D172,[1]Dossardage!$B$4:$G$203,5,FALSE),"")</f>
        <v/>
      </c>
      <c r="I172" s="20"/>
      <c r="J172" s="10" t="str">
        <f>IFERROR(VLOOKUP(I172,$L$7:$M$56,2,TRUE),"0")</f>
        <v>0</v>
      </c>
    </row>
    <row r="173" spans="3:10" x14ac:dyDescent="0.25">
      <c r="C173" s="22" t="str">
        <f>IFERROR(RANK(I173,$I$7:$I$206,1),"")</f>
        <v/>
      </c>
      <c r="D173" s="5">
        <v>367</v>
      </c>
      <c r="E173" s="3" t="str">
        <f>IF(VLOOKUP(D173,[1]Dossardage!$B$4:$G$203,6,FALSE)="50 haies",VLOOKUP(D173,[1]Dossardage!$B$4:$G$203,2,FALSE),"")</f>
        <v/>
      </c>
      <c r="F173" s="3" t="str">
        <f>IF(VLOOKUP(D173,[1]Dossardage!$B$4:$G$203,6,FALSE)="50 haies",VLOOKUP(D173,[1]Dossardage!$B$4:$G$203,3,FALSE),"")</f>
        <v/>
      </c>
      <c r="G173" s="3" t="str">
        <f>IF(VLOOKUP(D173,[1]Dossardage!$B$4:$G$203,6,FALSE)="50 haies",VLOOKUP(D173,[1]Dossardage!$B$4:$G$203,4,FALSE),"")</f>
        <v/>
      </c>
      <c r="H173" s="3" t="str">
        <f>IF(VLOOKUP(D173,[1]Dossardage!$B$4:$G$203,6,FALSE)="50 haies",VLOOKUP(D173,[1]Dossardage!$B$4:$G$203,5,FALSE),"")</f>
        <v/>
      </c>
      <c r="I173" s="20"/>
      <c r="J173" s="10" t="str">
        <f>IFERROR(VLOOKUP(I173,$L$7:$M$56,2,TRUE),"0")</f>
        <v>0</v>
      </c>
    </row>
    <row r="174" spans="3:10" x14ac:dyDescent="0.25">
      <c r="C174" s="22" t="str">
        <f>IFERROR(RANK(I174,$I$7:$I$206,1),"")</f>
        <v/>
      </c>
      <c r="D174" s="5">
        <v>368</v>
      </c>
      <c r="E174" s="3" t="str">
        <f>IF(VLOOKUP(D174,[1]Dossardage!$B$4:$G$203,6,FALSE)="50 haies",VLOOKUP(D174,[1]Dossardage!$B$4:$G$203,2,FALSE),"")</f>
        <v/>
      </c>
      <c r="F174" s="3" t="str">
        <f>IF(VLOOKUP(D174,[1]Dossardage!$B$4:$G$203,6,FALSE)="50 haies",VLOOKUP(D174,[1]Dossardage!$B$4:$G$203,3,FALSE),"")</f>
        <v/>
      </c>
      <c r="G174" s="3" t="str">
        <f>IF(VLOOKUP(D174,[1]Dossardage!$B$4:$G$203,6,FALSE)="50 haies",VLOOKUP(D174,[1]Dossardage!$B$4:$G$203,4,FALSE),"")</f>
        <v/>
      </c>
      <c r="H174" s="3" t="str">
        <f>IF(VLOOKUP(D174,[1]Dossardage!$B$4:$G$203,6,FALSE)="50 haies",VLOOKUP(D174,[1]Dossardage!$B$4:$G$203,5,FALSE),"")</f>
        <v/>
      </c>
      <c r="I174" s="20"/>
      <c r="J174" s="10" t="str">
        <f>IFERROR(VLOOKUP(I174,$L$7:$M$56,2,TRUE),"0")</f>
        <v>0</v>
      </c>
    </row>
    <row r="175" spans="3:10" x14ac:dyDescent="0.25">
      <c r="C175" s="22" t="str">
        <f>IFERROR(RANK(I175,$I$7:$I$206,1),"")</f>
        <v/>
      </c>
      <c r="D175" s="5">
        <v>369</v>
      </c>
      <c r="E175" s="3" t="str">
        <f>IF(VLOOKUP(D175,[1]Dossardage!$B$4:$G$203,6,FALSE)="50 haies",VLOOKUP(D175,[1]Dossardage!$B$4:$G$203,2,FALSE),"")</f>
        <v/>
      </c>
      <c r="F175" s="3" t="str">
        <f>IF(VLOOKUP(D175,[1]Dossardage!$B$4:$G$203,6,FALSE)="50 haies",VLOOKUP(D175,[1]Dossardage!$B$4:$G$203,3,FALSE),"")</f>
        <v/>
      </c>
      <c r="G175" s="3" t="str">
        <f>IF(VLOOKUP(D175,[1]Dossardage!$B$4:$G$203,6,FALSE)="50 haies",VLOOKUP(D175,[1]Dossardage!$B$4:$G$203,4,FALSE),"")</f>
        <v/>
      </c>
      <c r="H175" s="3" t="str">
        <f>IF(VLOOKUP(D175,[1]Dossardage!$B$4:$G$203,6,FALSE)="50 haies",VLOOKUP(D175,[1]Dossardage!$B$4:$G$203,5,FALSE),"")</f>
        <v/>
      </c>
      <c r="I175" s="20"/>
      <c r="J175" s="10" t="str">
        <f>IFERROR(VLOOKUP(I175,$L$7:$M$56,2,TRUE),"0")</f>
        <v>0</v>
      </c>
    </row>
    <row r="176" spans="3:10" x14ac:dyDescent="0.25">
      <c r="C176" s="22" t="str">
        <f>IFERROR(RANK(I176,$I$7:$I$206,1),"")</f>
        <v/>
      </c>
      <c r="D176" s="5">
        <v>370</v>
      </c>
      <c r="E176" s="3" t="str">
        <f>IF(VLOOKUP(D176,[1]Dossardage!$B$4:$G$203,6,FALSE)="50 haies",VLOOKUP(D176,[1]Dossardage!$B$4:$G$203,2,FALSE),"")</f>
        <v/>
      </c>
      <c r="F176" s="3" t="str">
        <f>IF(VLOOKUP(D176,[1]Dossardage!$B$4:$G$203,6,FALSE)="50 haies",VLOOKUP(D176,[1]Dossardage!$B$4:$G$203,3,FALSE),"")</f>
        <v/>
      </c>
      <c r="G176" s="3" t="str">
        <f>IF(VLOOKUP(D176,[1]Dossardage!$B$4:$G$203,6,FALSE)="50 haies",VLOOKUP(D176,[1]Dossardage!$B$4:$G$203,4,FALSE),"")</f>
        <v/>
      </c>
      <c r="H176" s="3" t="str">
        <f>IF(VLOOKUP(D176,[1]Dossardage!$B$4:$G$203,6,FALSE)="50 haies",VLOOKUP(D176,[1]Dossardage!$B$4:$G$203,5,FALSE),"")</f>
        <v/>
      </c>
      <c r="I176" s="20"/>
      <c r="J176" s="10" t="str">
        <f>IFERROR(VLOOKUP(I176,$L$7:$M$56,2,TRUE),"0")</f>
        <v>0</v>
      </c>
    </row>
    <row r="177" spans="3:10" x14ac:dyDescent="0.25">
      <c r="C177" s="22" t="str">
        <f>IFERROR(RANK(I177,$I$7:$I$206,1),"")</f>
        <v/>
      </c>
      <c r="D177" s="5">
        <v>371</v>
      </c>
      <c r="E177" s="3" t="str">
        <f>IF(VLOOKUP(D177,[1]Dossardage!$B$4:$G$203,6,FALSE)="50 haies",VLOOKUP(D177,[1]Dossardage!$B$4:$G$203,2,FALSE),"")</f>
        <v/>
      </c>
      <c r="F177" s="3" t="str">
        <f>IF(VLOOKUP(D177,[1]Dossardage!$B$4:$G$203,6,FALSE)="50 haies",VLOOKUP(D177,[1]Dossardage!$B$4:$G$203,3,FALSE),"")</f>
        <v/>
      </c>
      <c r="G177" s="3" t="str">
        <f>IF(VLOOKUP(D177,[1]Dossardage!$B$4:$G$203,6,FALSE)="50 haies",VLOOKUP(D177,[1]Dossardage!$B$4:$G$203,4,FALSE),"")</f>
        <v/>
      </c>
      <c r="H177" s="3" t="str">
        <f>IF(VLOOKUP(D177,[1]Dossardage!$B$4:$G$203,6,FALSE)="50 haies",VLOOKUP(D177,[1]Dossardage!$B$4:$G$203,5,FALSE),"")</f>
        <v/>
      </c>
      <c r="I177" s="20"/>
      <c r="J177" s="10" t="str">
        <f>IFERROR(VLOOKUP(I177,$L$7:$M$56,2,TRUE),"0")</f>
        <v>0</v>
      </c>
    </row>
    <row r="178" spans="3:10" x14ac:dyDescent="0.25">
      <c r="C178" s="22" t="str">
        <f>IFERROR(RANK(I178,$I$7:$I$206,1),"")</f>
        <v/>
      </c>
      <c r="D178" s="5">
        <v>372</v>
      </c>
      <c r="E178" s="3" t="str">
        <f>IF(VLOOKUP(D178,[1]Dossardage!$B$4:$G$203,6,FALSE)="50 haies",VLOOKUP(D178,[1]Dossardage!$B$4:$G$203,2,FALSE),"")</f>
        <v/>
      </c>
      <c r="F178" s="3" t="str">
        <f>IF(VLOOKUP(D178,[1]Dossardage!$B$4:$G$203,6,FALSE)="50 haies",VLOOKUP(D178,[1]Dossardage!$B$4:$G$203,3,FALSE),"")</f>
        <v/>
      </c>
      <c r="G178" s="3" t="str">
        <f>IF(VLOOKUP(D178,[1]Dossardage!$B$4:$G$203,6,FALSE)="50 haies",VLOOKUP(D178,[1]Dossardage!$B$4:$G$203,4,FALSE),"")</f>
        <v/>
      </c>
      <c r="H178" s="3" t="str">
        <f>IF(VLOOKUP(D178,[1]Dossardage!$B$4:$G$203,6,FALSE)="50 haies",VLOOKUP(D178,[1]Dossardage!$B$4:$G$203,5,FALSE),"")</f>
        <v/>
      </c>
      <c r="I178" s="20"/>
      <c r="J178" s="10" t="str">
        <f>IFERROR(VLOOKUP(I178,$L$7:$M$56,2,TRUE),"0")</f>
        <v>0</v>
      </c>
    </row>
    <row r="179" spans="3:10" x14ac:dyDescent="0.25">
      <c r="C179" s="22" t="str">
        <f>IFERROR(RANK(I179,$I$7:$I$206,1),"")</f>
        <v/>
      </c>
      <c r="D179" s="5">
        <v>373</v>
      </c>
      <c r="E179" s="3" t="str">
        <f>IF(VLOOKUP(D179,[1]Dossardage!$B$4:$G$203,6,FALSE)="50 haies",VLOOKUP(D179,[1]Dossardage!$B$4:$G$203,2,FALSE),"")</f>
        <v/>
      </c>
      <c r="F179" s="3" t="str">
        <f>IF(VLOOKUP(D179,[1]Dossardage!$B$4:$G$203,6,FALSE)="50 haies",VLOOKUP(D179,[1]Dossardage!$B$4:$G$203,3,FALSE),"")</f>
        <v/>
      </c>
      <c r="G179" s="3" t="str">
        <f>IF(VLOOKUP(D179,[1]Dossardage!$B$4:$G$203,6,FALSE)="50 haies",VLOOKUP(D179,[1]Dossardage!$B$4:$G$203,4,FALSE),"")</f>
        <v/>
      </c>
      <c r="H179" s="3" t="str">
        <f>IF(VLOOKUP(D179,[1]Dossardage!$B$4:$G$203,6,FALSE)="50 haies",VLOOKUP(D179,[1]Dossardage!$B$4:$G$203,5,FALSE),"")</f>
        <v/>
      </c>
      <c r="I179" s="20"/>
      <c r="J179" s="10" t="str">
        <f>IFERROR(VLOOKUP(I179,$L$7:$M$56,2,TRUE),"0")</f>
        <v>0</v>
      </c>
    </row>
    <row r="180" spans="3:10" x14ac:dyDescent="0.25">
      <c r="C180" s="22" t="str">
        <f>IFERROR(RANK(I180,$I$7:$I$206,1),"")</f>
        <v/>
      </c>
      <c r="D180" s="5">
        <v>374</v>
      </c>
      <c r="E180" s="3" t="str">
        <f>IF(VLOOKUP(D180,[1]Dossardage!$B$4:$G$203,6,FALSE)="50 haies",VLOOKUP(D180,[1]Dossardage!$B$4:$G$203,2,FALSE),"")</f>
        <v>DOUCE</v>
      </c>
      <c r="F180" s="3" t="str">
        <f>IF(VLOOKUP(D180,[1]Dossardage!$B$4:$G$203,6,FALSE)="50 haies",VLOOKUP(D180,[1]Dossardage!$B$4:$G$203,3,FALSE),"")</f>
        <v>LEO</v>
      </c>
      <c r="G180" s="3" t="str">
        <f>IF(VLOOKUP(D180,[1]Dossardage!$B$4:$G$203,6,FALSE)="50 haies",VLOOKUP(D180,[1]Dossardage!$B$4:$G$203,4,FALSE),"")</f>
        <v>MG</v>
      </c>
      <c r="H180" s="3" t="str">
        <f>IF(VLOOKUP(D180,[1]Dossardage!$B$4:$G$203,6,FALSE)="50 haies",VLOOKUP(D180,[1]Dossardage!$B$4:$G$203,5,FALSE),"")</f>
        <v>Collège Arthur Rimbaud</v>
      </c>
      <c r="I180" s="20"/>
      <c r="J180" s="10" t="str">
        <f>IFERROR(VLOOKUP(I180,$L$7:$M$56,2,TRUE),"0")</f>
        <v>0</v>
      </c>
    </row>
    <row r="181" spans="3:10" x14ac:dyDescent="0.25">
      <c r="C181" s="22" t="str">
        <f>IFERROR(RANK(I181,$I$7:$I$206,1),"")</f>
        <v/>
      </c>
      <c r="D181" s="5">
        <v>375</v>
      </c>
      <c r="E181" s="3" t="str">
        <f>IF(VLOOKUP(D181,[1]Dossardage!$B$4:$G$203,6,FALSE)="50 haies",VLOOKUP(D181,[1]Dossardage!$B$4:$G$203,2,FALSE),"")</f>
        <v/>
      </c>
      <c r="F181" s="3" t="str">
        <f>IF(VLOOKUP(D181,[1]Dossardage!$B$4:$G$203,6,FALSE)="50 haies",VLOOKUP(D181,[1]Dossardage!$B$4:$G$203,3,FALSE),"")</f>
        <v/>
      </c>
      <c r="G181" s="3" t="str">
        <f>IF(VLOOKUP(D181,[1]Dossardage!$B$4:$G$203,6,FALSE)="50 haies",VLOOKUP(D181,[1]Dossardage!$B$4:$G$203,4,FALSE),"")</f>
        <v/>
      </c>
      <c r="H181" s="3" t="str">
        <f>IF(VLOOKUP(D181,[1]Dossardage!$B$4:$G$203,6,FALSE)="50 haies",VLOOKUP(D181,[1]Dossardage!$B$4:$G$203,5,FALSE),"")</f>
        <v/>
      </c>
      <c r="I181" s="20"/>
      <c r="J181" s="10" t="str">
        <f>IFERROR(VLOOKUP(I181,$L$7:$M$56,2,TRUE),"0")</f>
        <v>0</v>
      </c>
    </row>
    <row r="182" spans="3:10" x14ac:dyDescent="0.25">
      <c r="C182" s="22" t="str">
        <f>IFERROR(RANK(I182,$I$7:$I$206,1),"")</f>
        <v/>
      </c>
      <c r="D182" s="5">
        <v>376</v>
      </c>
      <c r="E182" s="3" t="str">
        <f>IF(VLOOKUP(D182,[1]Dossardage!$B$4:$G$203,6,FALSE)="50 haies",VLOOKUP(D182,[1]Dossardage!$B$4:$G$203,2,FALSE),"")</f>
        <v/>
      </c>
      <c r="F182" s="3" t="str">
        <f>IF(VLOOKUP(D182,[1]Dossardage!$B$4:$G$203,6,FALSE)="50 haies",VLOOKUP(D182,[1]Dossardage!$B$4:$G$203,3,FALSE),"")</f>
        <v/>
      </c>
      <c r="G182" s="3" t="str">
        <f>IF(VLOOKUP(D182,[1]Dossardage!$B$4:$G$203,6,FALSE)="50 haies",VLOOKUP(D182,[1]Dossardage!$B$4:$G$203,4,FALSE),"")</f>
        <v/>
      </c>
      <c r="H182" s="3" t="str">
        <f>IF(VLOOKUP(D182,[1]Dossardage!$B$4:$G$203,6,FALSE)="50 haies",VLOOKUP(D182,[1]Dossardage!$B$4:$G$203,5,FALSE),"")</f>
        <v/>
      </c>
      <c r="I182" s="20"/>
      <c r="J182" s="10" t="str">
        <f>IFERROR(VLOOKUP(I182,$L$7:$M$56,2,TRUE),"0")</f>
        <v>0</v>
      </c>
    </row>
    <row r="183" spans="3:10" x14ac:dyDescent="0.25">
      <c r="C183" s="22" t="str">
        <f>IFERROR(RANK(I183,$I$7:$I$206,1),"")</f>
        <v/>
      </c>
      <c r="D183" s="5">
        <v>377</v>
      </c>
      <c r="E183" s="3" t="str">
        <f>IF(VLOOKUP(D183,[1]Dossardage!$B$4:$G$203,6,FALSE)="50 haies",VLOOKUP(D183,[1]Dossardage!$B$4:$G$203,2,FALSE),"")</f>
        <v/>
      </c>
      <c r="F183" s="3" t="str">
        <f>IF(VLOOKUP(D183,[1]Dossardage!$B$4:$G$203,6,FALSE)="50 haies",VLOOKUP(D183,[1]Dossardage!$B$4:$G$203,3,FALSE),"")</f>
        <v/>
      </c>
      <c r="G183" s="3" t="str">
        <f>IF(VLOOKUP(D183,[1]Dossardage!$B$4:$G$203,6,FALSE)="50 haies",VLOOKUP(D183,[1]Dossardage!$B$4:$G$203,4,FALSE),"")</f>
        <v/>
      </c>
      <c r="H183" s="3" t="str">
        <f>IF(VLOOKUP(D183,[1]Dossardage!$B$4:$G$203,6,FALSE)="50 haies",VLOOKUP(D183,[1]Dossardage!$B$4:$G$203,5,FALSE),"")</f>
        <v/>
      </c>
      <c r="I183" s="20"/>
      <c r="J183" s="10" t="str">
        <f>IFERROR(VLOOKUP(I183,$L$7:$M$56,2,TRUE),"0")</f>
        <v>0</v>
      </c>
    </row>
    <row r="184" spans="3:10" x14ac:dyDescent="0.25">
      <c r="C184" s="22" t="str">
        <f>IFERROR(RANK(I184,$I$7:$I$206,1),"")</f>
        <v/>
      </c>
      <c r="D184" s="5">
        <v>378</v>
      </c>
      <c r="E184" s="3" t="str">
        <f>IF(VLOOKUP(D184,[1]Dossardage!$B$4:$G$203,6,FALSE)="50 haies",VLOOKUP(D184,[1]Dossardage!$B$4:$G$203,2,FALSE),"")</f>
        <v/>
      </c>
      <c r="F184" s="3" t="str">
        <f>IF(VLOOKUP(D184,[1]Dossardage!$B$4:$G$203,6,FALSE)="50 haies",VLOOKUP(D184,[1]Dossardage!$B$4:$G$203,3,FALSE),"")</f>
        <v/>
      </c>
      <c r="G184" s="3" t="str">
        <f>IF(VLOOKUP(D184,[1]Dossardage!$B$4:$G$203,6,FALSE)="50 haies",VLOOKUP(D184,[1]Dossardage!$B$4:$G$203,4,FALSE),"")</f>
        <v/>
      </c>
      <c r="H184" s="3" t="str">
        <f>IF(VLOOKUP(D184,[1]Dossardage!$B$4:$G$203,6,FALSE)="50 haies",VLOOKUP(D184,[1]Dossardage!$B$4:$G$203,5,FALSE),"")</f>
        <v/>
      </c>
      <c r="I184" s="20"/>
      <c r="J184" s="10" t="str">
        <f>IFERROR(VLOOKUP(I184,$L$7:$M$56,2,TRUE),"0")</f>
        <v>0</v>
      </c>
    </row>
    <row r="185" spans="3:10" x14ac:dyDescent="0.25">
      <c r="C185" s="22" t="str">
        <f>IFERROR(RANK(I185,$I$7:$I$206,1),"")</f>
        <v/>
      </c>
      <c r="D185" s="5">
        <v>379</v>
      </c>
      <c r="E185" s="3" t="str">
        <f>IF(VLOOKUP(D185,[1]Dossardage!$B$4:$G$203,6,FALSE)="50 haies",VLOOKUP(D185,[1]Dossardage!$B$4:$G$203,2,FALSE),"")</f>
        <v/>
      </c>
      <c r="F185" s="3" t="str">
        <f>IF(VLOOKUP(D185,[1]Dossardage!$B$4:$G$203,6,FALSE)="50 haies",VLOOKUP(D185,[1]Dossardage!$B$4:$G$203,3,FALSE),"")</f>
        <v/>
      </c>
      <c r="G185" s="3" t="str">
        <f>IF(VLOOKUP(D185,[1]Dossardage!$B$4:$G$203,6,FALSE)="50 haies",VLOOKUP(D185,[1]Dossardage!$B$4:$G$203,4,FALSE),"")</f>
        <v/>
      </c>
      <c r="H185" s="3" t="str">
        <f>IF(VLOOKUP(D185,[1]Dossardage!$B$4:$G$203,6,FALSE)="50 haies",VLOOKUP(D185,[1]Dossardage!$B$4:$G$203,5,FALSE),"")</f>
        <v/>
      </c>
      <c r="I185" s="20"/>
      <c r="J185" s="10" t="str">
        <f>IFERROR(VLOOKUP(I185,$L$7:$M$56,2,TRUE),"0")</f>
        <v>0</v>
      </c>
    </row>
    <row r="186" spans="3:10" x14ac:dyDescent="0.25">
      <c r="C186" s="22" t="str">
        <f>IFERROR(RANK(I186,$I$7:$I$206,1),"")</f>
        <v/>
      </c>
      <c r="D186" s="5">
        <v>380</v>
      </c>
      <c r="E186" s="3" t="str">
        <f>IF(VLOOKUP(D186,[1]Dossardage!$B$4:$G$203,6,FALSE)="50 haies",VLOOKUP(D186,[1]Dossardage!$B$4:$G$203,2,FALSE),"")</f>
        <v/>
      </c>
      <c r="F186" s="3" t="str">
        <f>IF(VLOOKUP(D186,[1]Dossardage!$B$4:$G$203,6,FALSE)="50 haies",VLOOKUP(D186,[1]Dossardage!$B$4:$G$203,3,FALSE),"")</f>
        <v/>
      </c>
      <c r="G186" s="3" t="str">
        <f>IF(VLOOKUP(D186,[1]Dossardage!$B$4:$G$203,6,FALSE)="50 haies",VLOOKUP(D186,[1]Dossardage!$B$4:$G$203,4,FALSE),"")</f>
        <v/>
      </c>
      <c r="H186" s="3" t="str">
        <f>IF(VLOOKUP(D186,[1]Dossardage!$B$4:$G$203,6,FALSE)="50 haies",VLOOKUP(D186,[1]Dossardage!$B$4:$G$203,5,FALSE),"")</f>
        <v/>
      </c>
      <c r="I186" s="20"/>
      <c r="J186" s="10" t="str">
        <f>IFERROR(VLOOKUP(I186,$L$7:$M$56,2,TRUE),"0")</f>
        <v>0</v>
      </c>
    </row>
    <row r="187" spans="3:10" x14ac:dyDescent="0.25">
      <c r="C187" s="22" t="str">
        <f>IFERROR(RANK(I187,$I$7:$I$206,1),"")</f>
        <v/>
      </c>
      <c r="D187" s="5">
        <v>381</v>
      </c>
      <c r="E187" s="3" t="str">
        <f>IF(VLOOKUP(D187,[1]Dossardage!$B$4:$G$203,6,FALSE)="50 haies",VLOOKUP(D187,[1]Dossardage!$B$4:$G$203,2,FALSE),"")</f>
        <v/>
      </c>
      <c r="F187" s="3" t="str">
        <f>IF(VLOOKUP(D187,[1]Dossardage!$B$4:$G$203,6,FALSE)="50 haies",VLOOKUP(D187,[1]Dossardage!$B$4:$G$203,3,FALSE),"")</f>
        <v/>
      </c>
      <c r="G187" s="3" t="str">
        <f>IF(VLOOKUP(D187,[1]Dossardage!$B$4:$G$203,6,FALSE)="50 haies",VLOOKUP(D187,[1]Dossardage!$B$4:$G$203,4,FALSE),"")</f>
        <v/>
      </c>
      <c r="H187" s="3" t="str">
        <f>IF(VLOOKUP(D187,[1]Dossardage!$B$4:$G$203,6,FALSE)="50 haies",VLOOKUP(D187,[1]Dossardage!$B$4:$G$203,5,FALSE),"")</f>
        <v/>
      </c>
      <c r="I187" s="20"/>
      <c r="J187" s="10" t="str">
        <f>IFERROR(VLOOKUP(I187,$L$7:$M$56,2,TRUE),"0")</f>
        <v>0</v>
      </c>
    </row>
    <row r="188" spans="3:10" x14ac:dyDescent="0.25">
      <c r="C188" s="22" t="str">
        <f>IFERROR(RANK(I188,$I$7:$I$206,1),"")</f>
        <v/>
      </c>
      <c r="D188" s="5">
        <v>382</v>
      </c>
      <c r="E188" s="3" t="str">
        <f>IF(VLOOKUP(D188,[1]Dossardage!$B$4:$G$203,6,FALSE)="50 haies",VLOOKUP(D188,[1]Dossardage!$B$4:$G$203,2,FALSE),"")</f>
        <v/>
      </c>
      <c r="F188" s="3" t="str">
        <f>IF(VLOOKUP(D188,[1]Dossardage!$B$4:$G$203,6,FALSE)="50 haies",VLOOKUP(D188,[1]Dossardage!$B$4:$G$203,3,FALSE),"")</f>
        <v/>
      </c>
      <c r="G188" s="3" t="str">
        <f>IF(VLOOKUP(D188,[1]Dossardage!$B$4:$G$203,6,FALSE)="50 haies",VLOOKUP(D188,[1]Dossardage!$B$4:$G$203,4,FALSE),"")</f>
        <v/>
      </c>
      <c r="H188" s="3" t="str">
        <f>IF(VLOOKUP(D188,[1]Dossardage!$B$4:$G$203,6,FALSE)="50 haies",VLOOKUP(D188,[1]Dossardage!$B$4:$G$203,5,FALSE),"")</f>
        <v/>
      </c>
      <c r="I188" s="20"/>
      <c r="J188" s="10" t="str">
        <f>IFERROR(VLOOKUP(I188,$L$7:$M$56,2,TRUE),"0")</f>
        <v>0</v>
      </c>
    </row>
    <row r="189" spans="3:10" x14ac:dyDescent="0.25">
      <c r="C189" s="22" t="str">
        <f>IFERROR(RANK(I189,$I$7:$I$206,1),"")</f>
        <v/>
      </c>
      <c r="D189" s="5">
        <v>383</v>
      </c>
      <c r="E189" s="3" t="str">
        <f>IF(VLOOKUP(D189,[1]Dossardage!$B$4:$G$203,6,FALSE)="50 haies",VLOOKUP(D189,[1]Dossardage!$B$4:$G$203,2,FALSE),"")</f>
        <v/>
      </c>
      <c r="F189" s="3" t="str">
        <f>IF(VLOOKUP(D189,[1]Dossardage!$B$4:$G$203,6,FALSE)="50 haies",VLOOKUP(D189,[1]Dossardage!$B$4:$G$203,3,FALSE),"")</f>
        <v/>
      </c>
      <c r="G189" s="3" t="str">
        <f>IF(VLOOKUP(D189,[1]Dossardage!$B$4:$G$203,6,FALSE)="50 haies",VLOOKUP(D189,[1]Dossardage!$B$4:$G$203,4,FALSE),"")</f>
        <v/>
      </c>
      <c r="H189" s="3" t="str">
        <f>IF(VLOOKUP(D189,[1]Dossardage!$B$4:$G$203,6,FALSE)="50 haies",VLOOKUP(D189,[1]Dossardage!$B$4:$G$203,5,FALSE),"")</f>
        <v/>
      </c>
      <c r="I189" s="20"/>
      <c r="J189" s="10" t="str">
        <f>IFERROR(VLOOKUP(I189,$L$7:$M$56,2,TRUE),"0")</f>
        <v>0</v>
      </c>
    </row>
    <row r="190" spans="3:10" x14ac:dyDescent="0.25">
      <c r="C190" s="22" t="str">
        <f>IFERROR(RANK(I190,$I$7:$I$206,1),"")</f>
        <v/>
      </c>
      <c r="D190" s="5">
        <v>384</v>
      </c>
      <c r="E190" s="3" t="str">
        <f>IF(VLOOKUP(D190,[1]Dossardage!$B$4:$G$203,6,FALSE)="50 haies",VLOOKUP(D190,[1]Dossardage!$B$4:$G$203,2,FALSE),"")</f>
        <v/>
      </c>
      <c r="F190" s="3" t="str">
        <f>IF(VLOOKUP(D190,[1]Dossardage!$B$4:$G$203,6,FALSE)="50 haies",VLOOKUP(D190,[1]Dossardage!$B$4:$G$203,3,FALSE),"")</f>
        <v/>
      </c>
      <c r="G190" s="3" t="str">
        <f>IF(VLOOKUP(D190,[1]Dossardage!$B$4:$G$203,6,FALSE)="50 haies",VLOOKUP(D190,[1]Dossardage!$B$4:$G$203,4,FALSE),"")</f>
        <v/>
      </c>
      <c r="H190" s="3" t="str">
        <f>IF(VLOOKUP(D190,[1]Dossardage!$B$4:$G$203,6,FALSE)="50 haies",VLOOKUP(D190,[1]Dossardage!$B$4:$G$203,5,FALSE),"")</f>
        <v/>
      </c>
      <c r="I190" s="20"/>
      <c r="J190" s="10" t="str">
        <f>IFERROR(VLOOKUP(I190,$L$7:$M$56,2,TRUE),"0")</f>
        <v>0</v>
      </c>
    </row>
    <row r="191" spans="3:10" x14ac:dyDescent="0.25">
      <c r="C191" s="22" t="str">
        <f>IFERROR(RANK(I191,$I$7:$I$206,1),"")</f>
        <v/>
      </c>
      <c r="D191" s="5">
        <v>385</v>
      </c>
      <c r="E191" s="3" t="str">
        <f>IF(VLOOKUP(D191,[1]Dossardage!$B$4:$G$203,6,FALSE)="50 haies",VLOOKUP(D191,[1]Dossardage!$B$4:$G$203,2,FALSE),"")</f>
        <v/>
      </c>
      <c r="F191" s="3" t="str">
        <f>IF(VLOOKUP(D191,[1]Dossardage!$B$4:$G$203,6,FALSE)="50 haies",VLOOKUP(D191,[1]Dossardage!$B$4:$G$203,3,FALSE),"")</f>
        <v/>
      </c>
      <c r="G191" s="3" t="str">
        <f>IF(VLOOKUP(D191,[1]Dossardage!$B$4:$G$203,6,FALSE)="50 haies",VLOOKUP(D191,[1]Dossardage!$B$4:$G$203,4,FALSE),"")</f>
        <v/>
      </c>
      <c r="H191" s="3" t="str">
        <f>IF(VLOOKUP(D191,[1]Dossardage!$B$4:$G$203,6,FALSE)="50 haies",VLOOKUP(D191,[1]Dossardage!$B$4:$G$203,5,FALSE),"")</f>
        <v/>
      </c>
      <c r="I191" s="20"/>
      <c r="J191" s="10" t="str">
        <f>IFERROR(VLOOKUP(I191,$L$7:$M$56,2,TRUE),"0")</f>
        <v>0</v>
      </c>
    </row>
    <row r="192" spans="3:10" x14ac:dyDescent="0.25">
      <c r="C192" s="22" t="str">
        <f>IFERROR(RANK(I192,$I$7:$I$206,1),"")</f>
        <v/>
      </c>
      <c r="D192" s="5">
        <v>386</v>
      </c>
      <c r="E192" s="3" t="str">
        <f>IF(VLOOKUP(D192,[1]Dossardage!$B$4:$G$203,6,FALSE)="50 haies",VLOOKUP(D192,[1]Dossardage!$B$4:$G$203,2,FALSE),"")</f>
        <v/>
      </c>
      <c r="F192" s="3" t="str">
        <f>IF(VLOOKUP(D192,[1]Dossardage!$B$4:$G$203,6,FALSE)="50 haies",VLOOKUP(D192,[1]Dossardage!$B$4:$G$203,3,FALSE),"")</f>
        <v/>
      </c>
      <c r="G192" s="3" t="str">
        <f>IF(VLOOKUP(D192,[1]Dossardage!$B$4:$G$203,6,FALSE)="50 haies",VLOOKUP(D192,[1]Dossardage!$B$4:$G$203,4,FALSE),"")</f>
        <v/>
      </c>
      <c r="H192" s="3" t="str">
        <f>IF(VLOOKUP(D192,[1]Dossardage!$B$4:$G$203,6,FALSE)="50 haies",VLOOKUP(D192,[1]Dossardage!$B$4:$G$203,5,FALSE),"")</f>
        <v/>
      </c>
      <c r="I192" s="20"/>
      <c r="J192" s="10" t="str">
        <f>IFERROR(VLOOKUP(I192,$L$7:$M$56,2,TRUE),"0")</f>
        <v>0</v>
      </c>
    </row>
    <row r="193" spans="3:10" x14ac:dyDescent="0.25">
      <c r="C193" s="22" t="str">
        <f>IFERROR(RANK(I193,$I$7:$I$206,1),"")</f>
        <v/>
      </c>
      <c r="D193" s="5">
        <v>387</v>
      </c>
      <c r="E193" s="3" t="str">
        <f>IF(VLOOKUP(D193,[1]Dossardage!$B$4:$G$203,6,FALSE)="50 haies",VLOOKUP(D193,[1]Dossardage!$B$4:$G$203,2,FALSE),"")</f>
        <v/>
      </c>
      <c r="F193" s="3" t="str">
        <f>IF(VLOOKUP(D193,[1]Dossardage!$B$4:$G$203,6,FALSE)="50 haies",VLOOKUP(D193,[1]Dossardage!$B$4:$G$203,3,FALSE),"")</f>
        <v/>
      </c>
      <c r="G193" s="3" t="str">
        <f>IF(VLOOKUP(D193,[1]Dossardage!$B$4:$G$203,6,FALSE)="50 haies",VLOOKUP(D193,[1]Dossardage!$B$4:$G$203,4,FALSE),"")</f>
        <v/>
      </c>
      <c r="H193" s="3" t="str">
        <f>IF(VLOOKUP(D193,[1]Dossardage!$B$4:$G$203,6,FALSE)="50 haies",VLOOKUP(D193,[1]Dossardage!$B$4:$G$203,5,FALSE),"")</f>
        <v/>
      </c>
      <c r="I193" s="20"/>
      <c r="J193" s="10" t="str">
        <f>IFERROR(VLOOKUP(I193,$L$7:$M$56,2,TRUE),"0")</f>
        <v>0</v>
      </c>
    </row>
    <row r="194" spans="3:10" x14ac:dyDescent="0.25">
      <c r="C194" s="22" t="str">
        <f>IFERROR(RANK(I194,$I$7:$I$206,1),"")</f>
        <v/>
      </c>
      <c r="D194" s="5">
        <v>388</v>
      </c>
      <c r="E194" s="3" t="str">
        <f>IF(VLOOKUP(D194,[1]Dossardage!$B$4:$G$203,6,FALSE)="50 haies",VLOOKUP(D194,[1]Dossardage!$B$4:$G$203,2,FALSE),"")</f>
        <v/>
      </c>
      <c r="F194" s="3" t="str">
        <f>IF(VLOOKUP(D194,[1]Dossardage!$B$4:$G$203,6,FALSE)="50 haies",VLOOKUP(D194,[1]Dossardage!$B$4:$G$203,3,FALSE),"")</f>
        <v/>
      </c>
      <c r="G194" s="3" t="str">
        <f>IF(VLOOKUP(D194,[1]Dossardage!$B$4:$G$203,6,FALSE)="50 haies",VLOOKUP(D194,[1]Dossardage!$B$4:$G$203,4,FALSE),"")</f>
        <v/>
      </c>
      <c r="H194" s="3" t="str">
        <f>IF(VLOOKUP(D194,[1]Dossardage!$B$4:$G$203,6,FALSE)="50 haies",VLOOKUP(D194,[1]Dossardage!$B$4:$G$203,5,FALSE),"")</f>
        <v/>
      </c>
      <c r="I194" s="20"/>
      <c r="J194" s="10" t="str">
        <f>IFERROR(VLOOKUP(I194,$L$7:$M$56,2,TRUE),"0")</f>
        <v>0</v>
      </c>
    </row>
    <row r="195" spans="3:10" x14ac:dyDescent="0.25">
      <c r="C195" s="22" t="str">
        <f>IFERROR(RANK(I195,$I$7:$I$206,1),"")</f>
        <v/>
      </c>
      <c r="D195" s="5">
        <v>389</v>
      </c>
      <c r="E195" s="3" t="str">
        <f>IF(VLOOKUP(D195,[1]Dossardage!$B$4:$G$203,6,FALSE)="50 haies",VLOOKUP(D195,[1]Dossardage!$B$4:$G$203,2,FALSE),"")</f>
        <v/>
      </c>
      <c r="F195" s="3" t="str">
        <f>IF(VLOOKUP(D195,[1]Dossardage!$B$4:$G$203,6,FALSE)="50 haies",VLOOKUP(D195,[1]Dossardage!$B$4:$G$203,3,FALSE),"")</f>
        <v/>
      </c>
      <c r="G195" s="3" t="str">
        <f>IF(VLOOKUP(D195,[1]Dossardage!$B$4:$G$203,6,FALSE)="50 haies",VLOOKUP(D195,[1]Dossardage!$B$4:$G$203,4,FALSE),"")</f>
        <v/>
      </c>
      <c r="H195" s="3" t="str">
        <f>IF(VLOOKUP(D195,[1]Dossardage!$B$4:$G$203,6,FALSE)="50 haies",VLOOKUP(D195,[1]Dossardage!$B$4:$G$203,5,FALSE),"")</f>
        <v/>
      </c>
      <c r="I195" s="20"/>
      <c r="J195" s="10" t="str">
        <f>IFERROR(VLOOKUP(I195,$L$7:$M$56,2,TRUE),"0")</f>
        <v>0</v>
      </c>
    </row>
    <row r="196" spans="3:10" x14ac:dyDescent="0.25">
      <c r="C196" s="22" t="str">
        <f>IFERROR(RANK(I196,$I$7:$I$206,1),"")</f>
        <v/>
      </c>
      <c r="D196" s="5">
        <v>390</v>
      </c>
      <c r="E196" s="3" t="str">
        <f>IF(VLOOKUP(D196,[1]Dossardage!$B$4:$G$203,6,FALSE)="50 haies",VLOOKUP(D196,[1]Dossardage!$B$4:$G$203,2,FALSE),"")</f>
        <v/>
      </c>
      <c r="F196" s="3" t="str">
        <f>IF(VLOOKUP(D196,[1]Dossardage!$B$4:$G$203,6,FALSE)="50 haies",VLOOKUP(D196,[1]Dossardage!$B$4:$G$203,3,FALSE),"")</f>
        <v/>
      </c>
      <c r="G196" s="3" t="str">
        <f>IF(VLOOKUP(D196,[1]Dossardage!$B$4:$G$203,6,FALSE)="50 haies",VLOOKUP(D196,[1]Dossardage!$B$4:$G$203,4,FALSE),"")</f>
        <v/>
      </c>
      <c r="H196" s="3" t="str">
        <f>IF(VLOOKUP(D196,[1]Dossardage!$B$4:$G$203,6,FALSE)="50 haies",VLOOKUP(D196,[1]Dossardage!$B$4:$G$203,5,FALSE),"")</f>
        <v/>
      </c>
      <c r="I196" s="20"/>
      <c r="J196" s="10" t="str">
        <f>IFERROR(VLOOKUP(I196,$L$7:$M$56,2,TRUE),"0")</f>
        <v>0</v>
      </c>
    </row>
    <row r="197" spans="3:10" x14ac:dyDescent="0.25">
      <c r="C197" s="22" t="str">
        <f>IFERROR(RANK(I197,$I$7:$I$206,1),"")</f>
        <v/>
      </c>
      <c r="D197" s="5">
        <v>391</v>
      </c>
      <c r="E197" s="3" t="str">
        <f>IF(VLOOKUP(D197,[1]Dossardage!$B$4:$G$203,6,FALSE)="50 haies",VLOOKUP(D197,[1]Dossardage!$B$4:$G$203,2,FALSE),"")</f>
        <v/>
      </c>
      <c r="F197" s="3" t="str">
        <f>IF(VLOOKUP(D197,[1]Dossardage!$B$4:$G$203,6,FALSE)="50 haies",VLOOKUP(D197,[1]Dossardage!$B$4:$G$203,3,FALSE),"")</f>
        <v/>
      </c>
      <c r="G197" s="3" t="str">
        <f>IF(VLOOKUP(D197,[1]Dossardage!$B$4:$G$203,6,FALSE)="50 haies",VLOOKUP(D197,[1]Dossardage!$B$4:$G$203,4,FALSE),"")</f>
        <v/>
      </c>
      <c r="H197" s="3" t="str">
        <f>IF(VLOOKUP(D197,[1]Dossardage!$B$4:$G$203,6,FALSE)="50 haies",VLOOKUP(D197,[1]Dossardage!$B$4:$G$203,5,FALSE),"")</f>
        <v/>
      </c>
      <c r="I197" s="20"/>
      <c r="J197" s="10" t="str">
        <f>IFERROR(VLOOKUP(I197,$L$7:$M$56,2,TRUE),"0")</f>
        <v>0</v>
      </c>
    </row>
    <row r="198" spans="3:10" x14ac:dyDescent="0.25">
      <c r="C198" s="22" t="str">
        <f>IFERROR(RANK(I198,$I$7:$I$206,1),"")</f>
        <v/>
      </c>
      <c r="D198" s="5">
        <v>392</v>
      </c>
      <c r="E198" s="3" t="str">
        <f>IF(VLOOKUP(D198,[1]Dossardage!$B$4:$G$203,6,FALSE)="50 haies",VLOOKUP(D198,[1]Dossardage!$B$4:$G$203,2,FALSE),"")</f>
        <v/>
      </c>
      <c r="F198" s="3" t="str">
        <f>IF(VLOOKUP(D198,[1]Dossardage!$B$4:$G$203,6,FALSE)="50 haies",VLOOKUP(D198,[1]Dossardage!$B$4:$G$203,3,FALSE),"")</f>
        <v/>
      </c>
      <c r="G198" s="3" t="str">
        <f>IF(VLOOKUP(D198,[1]Dossardage!$B$4:$G$203,6,FALSE)="50 haies",VLOOKUP(D198,[1]Dossardage!$B$4:$G$203,4,FALSE),"")</f>
        <v/>
      </c>
      <c r="H198" s="3" t="str">
        <f>IF(VLOOKUP(D198,[1]Dossardage!$B$4:$G$203,6,FALSE)="50 haies",VLOOKUP(D198,[1]Dossardage!$B$4:$G$203,5,FALSE),"")</f>
        <v/>
      </c>
      <c r="I198" s="20"/>
      <c r="J198" s="10" t="str">
        <f>IFERROR(VLOOKUP(I198,$L$7:$M$56,2,TRUE),"0")</f>
        <v>0</v>
      </c>
    </row>
    <row r="199" spans="3:10" x14ac:dyDescent="0.25">
      <c r="C199" s="22" t="str">
        <f>IFERROR(RANK(I199,$I$7:$I$206,1),"")</f>
        <v/>
      </c>
      <c r="D199" s="5">
        <v>393</v>
      </c>
      <c r="E199" s="3" t="str">
        <f>IF(VLOOKUP(D199,[1]Dossardage!$B$4:$G$203,6,FALSE)="50 haies",VLOOKUP(D199,[1]Dossardage!$B$4:$G$203,2,FALSE),"")</f>
        <v/>
      </c>
      <c r="F199" s="3" t="str">
        <f>IF(VLOOKUP(D199,[1]Dossardage!$B$4:$G$203,6,FALSE)="50 haies",VLOOKUP(D199,[1]Dossardage!$B$4:$G$203,3,FALSE),"")</f>
        <v/>
      </c>
      <c r="G199" s="3" t="str">
        <f>IF(VLOOKUP(D199,[1]Dossardage!$B$4:$G$203,6,FALSE)="50 haies",VLOOKUP(D199,[1]Dossardage!$B$4:$G$203,4,FALSE),"")</f>
        <v/>
      </c>
      <c r="H199" s="3" t="str">
        <f>IF(VLOOKUP(D199,[1]Dossardage!$B$4:$G$203,6,FALSE)="50 haies",VLOOKUP(D199,[1]Dossardage!$B$4:$G$203,5,FALSE),"")</f>
        <v/>
      </c>
      <c r="I199" s="20"/>
      <c r="J199" s="10" t="str">
        <f>IFERROR(VLOOKUP(I199,$L$7:$M$56,2,TRUE),"0")</f>
        <v>0</v>
      </c>
    </row>
    <row r="200" spans="3:10" x14ac:dyDescent="0.25">
      <c r="C200" s="22" t="str">
        <f>IFERROR(RANK(I200,$I$7:$I$206,1),"")</f>
        <v/>
      </c>
      <c r="D200" s="5">
        <v>394</v>
      </c>
      <c r="E200" s="3" t="str">
        <f>IF(VLOOKUP(D200,[1]Dossardage!$B$4:$G$203,6,FALSE)="50 haies",VLOOKUP(D200,[1]Dossardage!$B$4:$G$203,2,FALSE),"")</f>
        <v/>
      </c>
      <c r="F200" s="3" t="str">
        <f>IF(VLOOKUP(D200,[1]Dossardage!$B$4:$G$203,6,FALSE)="50 haies",VLOOKUP(D200,[1]Dossardage!$B$4:$G$203,3,FALSE),"")</f>
        <v/>
      </c>
      <c r="G200" s="3" t="str">
        <f>IF(VLOOKUP(D200,[1]Dossardage!$B$4:$G$203,6,FALSE)="50 haies",VLOOKUP(D200,[1]Dossardage!$B$4:$G$203,4,FALSE),"")</f>
        <v/>
      </c>
      <c r="H200" s="3" t="str">
        <f>IF(VLOOKUP(D200,[1]Dossardage!$B$4:$G$203,6,FALSE)="50 haies",VLOOKUP(D200,[1]Dossardage!$B$4:$G$203,5,FALSE),"")</f>
        <v/>
      </c>
      <c r="I200" s="20"/>
      <c r="J200" s="10" t="str">
        <f>IFERROR(VLOOKUP(I200,$L$7:$M$56,2,TRUE),"0")</f>
        <v>0</v>
      </c>
    </row>
    <row r="201" spans="3:10" x14ac:dyDescent="0.25">
      <c r="C201" s="22" t="str">
        <f>IFERROR(RANK(I201,$I$7:$I$206,1),"")</f>
        <v/>
      </c>
      <c r="D201" s="5">
        <v>395</v>
      </c>
      <c r="E201" s="3" t="str">
        <f>IF(VLOOKUP(D201,[1]Dossardage!$B$4:$G$203,6,FALSE)="50 haies",VLOOKUP(D201,[1]Dossardage!$B$4:$G$203,2,FALSE),"")</f>
        <v/>
      </c>
      <c r="F201" s="3" t="str">
        <f>IF(VLOOKUP(D201,[1]Dossardage!$B$4:$G$203,6,FALSE)="50 haies",VLOOKUP(D201,[1]Dossardage!$B$4:$G$203,3,FALSE),"")</f>
        <v/>
      </c>
      <c r="G201" s="3" t="str">
        <f>IF(VLOOKUP(D201,[1]Dossardage!$B$4:$G$203,6,FALSE)="50 haies",VLOOKUP(D201,[1]Dossardage!$B$4:$G$203,4,FALSE),"")</f>
        <v/>
      </c>
      <c r="H201" s="3" t="str">
        <f>IF(VLOOKUP(D201,[1]Dossardage!$B$4:$G$203,6,FALSE)="50 haies",VLOOKUP(D201,[1]Dossardage!$B$4:$G$203,5,FALSE),"")</f>
        <v/>
      </c>
      <c r="I201" s="20"/>
      <c r="J201" s="10" t="str">
        <f>IFERROR(VLOOKUP(I201,$L$7:$M$56,2,TRUE),"0")</f>
        <v>0</v>
      </c>
    </row>
    <row r="202" spans="3:10" x14ac:dyDescent="0.25">
      <c r="C202" s="22" t="str">
        <f>IFERROR(RANK(I202,$I$7:$I$206,1),"")</f>
        <v/>
      </c>
      <c r="D202" s="5">
        <v>396</v>
      </c>
      <c r="E202" s="3" t="str">
        <f>IF(VLOOKUP(D202,[1]Dossardage!$B$4:$G$203,6,FALSE)="50 haies",VLOOKUP(D202,[1]Dossardage!$B$4:$G$203,2,FALSE),"")</f>
        <v/>
      </c>
      <c r="F202" s="3" t="str">
        <f>IF(VLOOKUP(D202,[1]Dossardage!$B$4:$G$203,6,FALSE)="50 haies",VLOOKUP(D202,[1]Dossardage!$B$4:$G$203,3,FALSE),"")</f>
        <v/>
      </c>
      <c r="G202" s="3" t="str">
        <f>IF(VLOOKUP(D202,[1]Dossardage!$B$4:$G$203,6,FALSE)="50 haies",VLOOKUP(D202,[1]Dossardage!$B$4:$G$203,4,FALSE),"")</f>
        <v/>
      </c>
      <c r="H202" s="3" t="str">
        <f>IF(VLOOKUP(D202,[1]Dossardage!$B$4:$G$203,6,FALSE)="50 haies",VLOOKUP(D202,[1]Dossardage!$B$4:$G$203,5,FALSE),"")</f>
        <v/>
      </c>
      <c r="I202" s="20"/>
      <c r="J202" s="10" t="str">
        <f>IFERROR(VLOOKUP(I202,$L$7:$M$56,2,TRUE),"0")</f>
        <v>0</v>
      </c>
    </row>
    <row r="203" spans="3:10" x14ac:dyDescent="0.25">
      <c r="C203" s="22" t="str">
        <f>IFERROR(RANK(I203,$I$7:$I$206,1),"")</f>
        <v/>
      </c>
      <c r="D203" s="5">
        <v>397</v>
      </c>
      <c r="E203" s="3" t="str">
        <f>IF(VLOOKUP(D203,[1]Dossardage!$B$4:$G$203,6,FALSE)="50 haies",VLOOKUP(D203,[1]Dossardage!$B$4:$G$203,2,FALSE),"")</f>
        <v/>
      </c>
      <c r="F203" s="3" t="str">
        <f>IF(VLOOKUP(D203,[1]Dossardage!$B$4:$G$203,6,FALSE)="50 haies",VLOOKUP(D203,[1]Dossardage!$B$4:$G$203,3,FALSE),"")</f>
        <v/>
      </c>
      <c r="G203" s="3" t="str">
        <f>IF(VLOOKUP(D203,[1]Dossardage!$B$4:$G$203,6,FALSE)="50 haies",VLOOKUP(D203,[1]Dossardage!$B$4:$G$203,4,FALSE),"")</f>
        <v/>
      </c>
      <c r="H203" s="3" t="str">
        <f>IF(VLOOKUP(D203,[1]Dossardage!$B$4:$G$203,6,FALSE)="50 haies",VLOOKUP(D203,[1]Dossardage!$B$4:$G$203,5,FALSE),"")</f>
        <v/>
      </c>
      <c r="I203" s="20"/>
      <c r="J203" s="10" t="str">
        <f>IFERROR(VLOOKUP(I203,$L$7:$M$56,2,TRUE),"0")</f>
        <v>0</v>
      </c>
    </row>
    <row r="204" spans="3:10" x14ac:dyDescent="0.25">
      <c r="C204" s="22" t="str">
        <f>IFERROR(RANK(I204,$I$7:$I$206,1),"")</f>
        <v/>
      </c>
      <c r="D204" s="5">
        <v>398</v>
      </c>
      <c r="E204" s="3" t="str">
        <f>IF(VLOOKUP(D204,[1]Dossardage!$B$4:$G$203,6,FALSE)="50 haies",VLOOKUP(D204,[1]Dossardage!$B$4:$G$203,2,FALSE),"")</f>
        <v/>
      </c>
      <c r="F204" s="3" t="str">
        <f>IF(VLOOKUP(D204,[1]Dossardage!$B$4:$G$203,6,FALSE)="50 haies",VLOOKUP(D204,[1]Dossardage!$B$4:$G$203,3,FALSE),"")</f>
        <v/>
      </c>
      <c r="G204" s="3" t="str">
        <f>IF(VLOOKUP(D204,[1]Dossardage!$B$4:$G$203,6,FALSE)="50 haies",VLOOKUP(D204,[1]Dossardage!$B$4:$G$203,4,FALSE),"")</f>
        <v/>
      </c>
      <c r="H204" s="3" t="str">
        <f>IF(VLOOKUP(D204,[1]Dossardage!$B$4:$G$203,6,FALSE)="50 haies",VLOOKUP(D204,[1]Dossardage!$B$4:$G$203,5,FALSE),"")</f>
        <v/>
      </c>
      <c r="I204" s="20"/>
      <c r="J204" s="10" t="str">
        <f>IFERROR(VLOOKUP(I204,$L$7:$M$56,2,TRUE),"0")</f>
        <v>0</v>
      </c>
    </row>
    <row r="205" spans="3:10" x14ac:dyDescent="0.25">
      <c r="C205" s="22" t="str">
        <f>IFERROR(RANK(I205,$I$7:$I$206,1),"")</f>
        <v/>
      </c>
      <c r="D205" s="5">
        <v>399</v>
      </c>
      <c r="E205" s="3" t="str">
        <f>IF(VLOOKUP(D205,[1]Dossardage!$B$4:$G$203,6,FALSE)="50 haies",VLOOKUP(D205,[1]Dossardage!$B$4:$G$203,2,FALSE),"")</f>
        <v/>
      </c>
      <c r="F205" s="3" t="str">
        <f>IF(VLOOKUP(D205,[1]Dossardage!$B$4:$G$203,6,FALSE)="50 haies",VLOOKUP(D205,[1]Dossardage!$B$4:$G$203,3,FALSE),"")</f>
        <v/>
      </c>
      <c r="G205" s="3" t="str">
        <f>IF(VLOOKUP(D205,[1]Dossardage!$B$4:$G$203,6,FALSE)="50 haies",VLOOKUP(D205,[1]Dossardage!$B$4:$G$203,4,FALSE),"")</f>
        <v/>
      </c>
      <c r="H205" s="3" t="str">
        <f>IF(VLOOKUP(D205,[1]Dossardage!$B$4:$G$203,6,FALSE)="50 haies",VLOOKUP(D205,[1]Dossardage!$B$4:$G$203,5,FALSE),"")</f>
        <v/>
      </c>
      <c r="I205" s="20"/>
      <c r="J205" s="10" t="str">
        <f>IFERROR(VLOOKUP(I205,$L$7:$M$56,2,TRUE),"0")</f>
        <v>0</v>
      </c>
    </row>
    <row r="206" spans="3:10" x14ac:dyDescent="0.25">
      <c r="C206" s="22" t="str">
        <f>IFERROR(RANK(I206,$I$7:$I$206,1),"")</f>
        <v/>
      </c>
      <c r="D206" s="5">
        <v>400</v>
      </c>
      <c r="E206" s="3" t="str">
        <f>IF(VLOOKUP(D206,[1]Dossardage!$B$4:$G$203,6,FALSE)="50 haies",VLOOKUP(D206,[1]Dossardage!$B$4:$G$203,2,FALSE),"")</f>
        <v/>
      </c>
      <c r="F206" s="3" t="str">
        <f>IF(VLOOKUP(D206,[1]Dossardage!$B$4:$G$203,6,FALSE)="50 haies",VLOOKUP(D206,[1]Dossardage!$B$4:$G$203,3,FALSE),"")</f>
        <v/>
      </c>
      <c r="G206" s="3" t="str">
        <f>IF(VLOOKUP(D206,[1]Dossardage!$B$4:$G$203,6,FALSE)="50 haies",VLOOKUP(D206,[1]Dossardage!$B$4:$G$203,4,FALSE),"")</f>
        <v/>
      </c>
      <c r="H206" s="3" t="str">
        <f>IF(VLOOKUP(D206,[1]Dossardage!$B$4:$G$203,6,FALSE)="50 haies",VLOOKUP(D206,[1]Dossardage!$B$4:$G$203,5,FALSE),"")</f>
        <v/>
      </c>
      <c r="I206" s="20"/>
      <c r="J206" s="10" t="str">
        <f>IFERROR(VLOOKUP(I206,$L$7:$M$56,2,TRUE),"0")</f>
        <v>0</v>
      </c>
    </row>
  </sheetData>
  <mergeCells count="1">
    <mergeCell ref="D4:J4"/>
  </mergeCells>
  <conditionalFormatting sqref="E7:H206">
    <cfRule type="cellIs" dxfId="3" priority="1" operator="equal">
      <formula>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06"/>
  <sheetViews>
    <sheetView workbookViewId="0">
      <selection activeCell="M15" sqref="M15"/>
    </sheetView>
  </sheetViews>
  <sheetFormatPr baseColWidth="10" defaultRowHeight="15" x14ac:dyDescent="0.25"/>
  <cols>
    <col min="1" max="1" width="6" customWidth="1"/>
    <col min="4" max="4" width="20.28515625" bestFit="1" customWidth="1"/>
    <col min="5" max="5" width="8.85546875" bestFit="1" customWidth="1"/>
    <col min="6" max="6" width="3.5703125" bestFit="1" customWidth="1"/>
    <col min="7" max="7" width="33.42578125" bestFit="1" customWidth="1"/>
    <col min="8" max="8" width="11.140625" bestFit="1" customWidth="1"/>
    <col min="9" max="9" width="5.85546875" bestFit="1" customWidth="1"/>
    <col min="11" max="11" width="11.42578125" style="26"/>
  </cols>
  <sheetData>
    <row r="2" spans="2:12" ht="86.25" customHeight="1" x14ac:dyDescent="0.25"/>
    <row r="4" spans="2:12" ht="31.5" x14ac:dyDescent="0.25">
      <c r="C4" s="7" t="s">
        <v>16</v>
      </c>
      <c r="D4" s="7"/>
      <c r="E4" s="7"/>
      <c r="F4" s="7"/>
      <c r="G4" s="7"/>
      <c r="H4" s="7"/>
      <c r="I4" s="7"/>
    </row>
    <row r="6" spans="2:12" x14ac:dyDescent="0.25">
      <c r="B6" s="27" t="s">
        <v>9</v>
      </c>
      <c r="C6" s="23" t="s">
        <v>8</v>
      </c>
      <c r="D6" s="23" t="s">
        <v>7</v>
      </c>
      <c r="E6" s="23" t="s">
        <v>6</v>
      </c>
      <c r="F6" s="23" t="s">
        <v>5</v>
      </c>
      <c r="G6" s="23" t="s">
        <v>4</v>
      </c>
      <c r="H6" s="23" t="s">
        <v>12</v>
      </c>
      <c r="I6" s="23" t="s">
        <v>11</v>
      </c>
      <c r="K6" s="16" t="s">
        <v>16</v>
      </c>
      <c r="L6" s="15" t="s">
        <v>11</v>
      </c>
    </row>
    <row r="7" spans="2:12" x14ac:dyDescent="0.25">
      <c r="B7" s="12">
        <f>IFERROR(RANK(H7,$H$7:$H$206,1),"")</f>
        <v>3</v>
      </c>
      <c r="C7" s="5">
        <v>201</v>
      </c>
      <c r="D7" s="3" t="str">
        <f>IF(VLOOKUP(C7,[1]Dossardage!$B$4:$G$203,6,FALSE)="50 m",VLOOKUP(C7,[1]Dossardage!$B$4:$G$203,2,FALSE),"")</f>
        <v>XHAARD-BOLLON</v>
      </c>
      <c r="E7" s="3" t="str">
        <f>IF(VLOOKUP(C7,[1]Dossardage!$B$4:$G$203,6,FALSE)="50 m",VLOOKUP(C7,[1]Dossardage!$B$4:$G$203,3,FALSE),"")</f>
        <v>Louis</v>
      </c>
      <c r="F7" s="3" t="str">
        <f>IF(VLOOKUP(C7,[1]Dossardage!$B$4:$G$203,6,FALSE)="50 m",VLOOKUP(C7,[1]Dossardage!$B$4:$G$203,4,FALSE),"")</f>
        <v>BG</v>
      </c>
      <c r="G7" s="3" t="str">
        <f>IF(VLOOKUP(C7,[1]Dossardage!$B$4:$G$203,6,FALSE)="50 m",VLOOKUP(C7,[1]Dossardage!$B$4:$G$203,5,FALSE),"")</f>
        <v>Collège Arthur Rimbaud</v>
      </c>
      <c r="H7" s="14">
        <v>7.1</v>
      </c>
      <c r="I7" s="10">
        <f>IFERROR(VLOOKUP(H7,$K$7:$L$56,2,TRUE),"0")</f>
        <v>34</v>
      </c>
      <c r="K7" s="11">
        <v>6.15</v>
      </c>
      <c r="L7" s="13">
        <v>50</v>
      </c>
    </row>
    <row r="8" spans="2:12" x14ac:dyDescent="0.25">
      <c r="B8" s="12" t="str">
        <f>IFERROR(RANK(H8,$H$7:$H$206,1),"")</f>
        <v/>
      </c>
      <c r="C8" s="5">
        <v>202</v>
      </c>
      <c r="D8" s="3" t="str">
        <f>IF(VLOOKUP(C8,[1]Dossardage!$B$4:$G$203,6,FALSE)="50 m",VLOOKUP(C8,[1]Dossardage!$B$4:$G$203,2,FALSE),"")</f>
        <v/>
      </c>
      <c r="E8" s="3" t="str">
        <f>IF(VLOOKUP(C8,[1]Dossardage!$B$4:$G$203,6,FALSE)="50 m",VLOOKUP(C8,[1]Dossardage!$B$4:$G$203,3,FALSE),"")</f>
        <v/>
      </c>
      <c r="F8" s="3" t="str">
        <f>IF(VLOOKUP(C8,[1]Dossardage!$B$4:$G$203,6,FALSE)="50 m",VLOOKUP(C8,[1]Dossardage!$B$4:$G$203,4,FALSE),"")</f>
        <v/>
      </c>
      <c r="G8" s="3" t="str">
        <f>IF(VLOOKUP(C8,[1]Dossardage!$B$4:$G$203,6,FALSE)="50 m",VLOOKUP(C8,[1]Dossardage!$B$4:$G$203,5,FALSE),"")</f>
        <v/>
      </c>
      <c r="H8" s="14"/>
      <c r="I8" s="10" t="str">
        <f>IFERROR(VLOOKUP(H8,$K$7:$L$56,2,TRUE),"0")</f>
        <v>0</v>
      </c>
      <c r="K8" s="11">
        <v>6.2</v>
      </c>
      <c r="L8" s="13">
        <v>49</v>
      </c>
    </row>
    <row r="9" spans="2:12" x14ac:dyDescent="0.25">
      <c r="B9" s="12" t="str">
        <f>IFERROR(RANK(H9,$H$7:$H$206,1),"")</f>
        <v/>
      </c>
      <c r="C9" s="5">
        <v>203</v>
      </c>
      <c r="D9" s="3" t="str">
        <f>IF(VLOOKUP(C9,[1]Dossardage!$B$4:$G$203,6,FALSE)="50 m",VLOOKUP(C9,[1]Dossardage!$B$4:$G$203,2,FALSE),"")</f>
        <v/>
      </c>
      <c r="E9" s="3" t="str">
        <f>IF(VLOOKUP(C9,[1]Dossardage!$B$4:$G$203,6,FALSE)="50 m",VLOOKUP(C9,[1]Dossardage!$B$4:$G$203,3,FALSE),"")</f>
        <v/>
      </c>
      <c r="F9" s="3" t="str">
        <f>IF(VLOOKUP(C9,[1]Dossardage!$B$4:$G$203,6,FALSE)="50 m",VLOOKUP(C9,[1]Dossardage!$B$4:$G$203,4,FALSE),"")</f>
        <v/>
      </c>
      <c r="G9" s="3" t="str">
        <f>IF(VLOOKUP(C9,[1]Dossardage!$B$4:$G$203,6,FALSE)="50 m",VLOOKUP(C9,[1]Dossardage!$B$4:$G$203,5,FALSE),"")</f>
        <v/>
      </c>
      <c r="H9" s="14"/>
      <c r="I9" s="10" t="str">
        <f>IFERROR(VLOOKUP(H9,$K$7:$L$56,2,TRUE),"0")</f>
        <v>0</v>
      </c>
      <c r="K9" s="11">
        <v>6.25</v>
      </c>
      <c r="L9" s="13">
        <v>48</v>
      </c>
    </row>
    <row r="10" spans="2:12" x14ac:dyDescent="0.25">
      <c r="B10" s="12" t="str">
        <f>IFERROR(RANK(H10,$H$7:$H$206,1),"")</f>
        <v/>
      </c>
      <c r="C10" s="5">
        <v>204</v>
      </c>
      <c r="D10" s="3" t="str">
        <f>IF(VLOOKUP(C10,[1]Dossardage!$B$4:$G$203,6,FALSE)="50 m",VLOOKUP(C10,[1]Dossardage!$B$4:$G$203,2,FALSE),"")</f>
        <v/>
      </c>
      <c r="E10" s="3" t="str">
        <f>IF(VLOOKUP(C10,[1]Dossardage!$B$4:$G$203,6,FALSE)="50 m",VLOOKUP(C10,[1]Dossardage!$B$4:$G$203,3,FALSE),"")</f>
        <v/>
      </c>
      <c r="F10" s="3" t="str">
        <f>IF(VLOOKUP(C10,[1]Dossardage!$B$4:$G$203,6,FALSE)="50 m",VLOOKUP(C10,[1]Dossardage!$B$4:$G$203,4,FALSE),"")</f>
        <v/>
      </c>
      <c r="G10" s="3" t="str">
        <f>IF(VLOOKUP(C10,[1]Dossardage!$B$4:$G$203,6,FALSE)="50 m",VLOOKUP(C10,[1]Dossardage!$B$4:$G$203,5,FALSE),"")</f>
        <v/>
      </c>
      <c r="H10" s="14"/>
      <c r="I10" s="10" t="str">
        <f>IFERROR(VLOOKUP(H10,$K$7:$L$56,2,TRUE),"0")</f>
        <v>0</v>
      </c>
      <c r="K10" s="11">
        <v>6.3</v>
      </c>
      <c r="L10" s="13">
        <v>47</v>
      </c>
    </row>
    <row r="11" spans="2:12" x14ac:dyDescent="0.25">
      <c r="B11" s="12" t="str">
        <f>IFERROR(RANK(H11,$H$7:$H$206,1),"")</f>
        <v/>
      </c>
      <c r="C11" s="5">
        <v>205</v>
      </c>
      <c r="D11" s="3" t="str">
        <f>IF(VLOOKUP(C11,[1]Dossardage!$B$4:$G$203,6,FALSE)="50 m",VLOOKUP(C11,[1]Dossardage!$B$4:$G$203,2,FALSE),"")</f>
        <v/>
      </c>
      <c r="E11" s="3" t="str">
        <f>IF(VLOOKUP(C11,[1]Dossardage!$B$4:$G$203,6,FALSE)="50 m",VLOOKUP(C11,[1]Dossardage!$B$4:$G$203,3,FALSE),"")</f>
        <v/>
      </c>
      <c r="F11" s="3" t="str">
        <f>IF(VLOOKUP(C11,[1]Dossardage!$B$4:$G$203,6,FALSE)="50 m",VLOOKUP(C11,[1]Dossardage!$B$4:$G$203,4,FALSE),"")</f>
        <v/>
      </c>
      <c r="G11" s="3" t="str">
        <f>IF(VLOOKUP(C11,[1]Dossardage!$B$4:$G$203,6,FALSE)="50 m",VLOOKUP(C11,[1]Dossardage!$B$4:$G$203,5,FALSE),"")</f>
        <v/>
      </c>
      <c r="H11" s="14"/>
      <c r="I11" s="10" t="str">
        <f>IFERROR(VLOOKUP(H11,$K$7:$L$56,2,TRUE),"0")</f>
        <v>0</v>
      </c>
      <c r="K11" s="11">
        <v>6.35</v>
      </c>
      <c r="L11" s="13">
        <v>46</v>
      </c>
    </row>
    <row r="12" spans="2:12" x14ac:dyDescent="0.25">
      <c r="B12" s="12" t="str">
        <f>IFERROR(RANK(H12,$H$7:$H$206,1),"")</f>
        <v/>
      </c>
      <c r="C12" s="5">
        <v>206</v>
      </c>
      <c r="D12" s="3" t="str">
        <f>IF(VLOOKUP(C12,[1]Dossardage!$B$4:$G$203,6,FALSE)="50 m",VLOOKUP(C12,[1]Dossardage!$B$4:$G$203,2,FALSE),"")</f>
        <v/>
      </c>
      <c r="E12" s="3" t="str">
        <f>IF(VLOOKUP(C12,[1]Dossardage!$B$4:$G$203,6,FALSE)="50 m",VLOOKUP(C12,[1]Dossardage!$B$4:$G$203,3,FALSE),"")</f>
        <v/>
      </c>
      <c r="F12" s="3" t="str">
        <f>IF(VLOOKUP(C12,[1]Dossardage!$B$4:$G$203,6,FALSE)="50 m",VLOOKUP(C12,[1]Dossardage!$B$4:$G$203,4,FALSE),"")</f>
        <v/>
      </c>
      <c r="G12" s="3" t="str">
        <f>IF(VLOOKUP(C12,[1]Dossardage!$B$4:$G$203,6,FALSE)="50 m",VLOOKUP(C12,[1]Dossardage!$B$4:$G$203,5,FALSE),"")</f>
        <v/>
      </c>
      <c r="H12" s="14"/>
      <c r="I12" s="10" t="str">
        <f>IFERROR(VLOOKUP(H12,$K$7:$L$56,2,TRUE),"0")</f>
        <v>0</v>
      </c>
      <c r="K12" s="14">
        <v>6</v>
      </c>
      <c r="L12" s="1">
        <v>45</v>
      </c>
    </row>
    <row r="13" spans="2:12" x14ac:dyDescent="0.25">
      <c r="B13" s="12">
        <f>IFERROR(RANK(H13,$H$7:$H$206,1),"")</f>
        <v>53</v>
      </c>
      <c r="C13" s="5">
        <v>207</v>
      </c>
      <c r="D13" s="3" t="str">
        <f>IF(VLOOKUP(C13,[1]Dossardage!$B$4:$G$203,6,FALSE)="50 m",VLOOKUP(C13,[1]Dossardage!$B$4:$G$203,2,FALSE),"")</f>
        <v>FRICOTTEAUX</v>
      </c>
      <c r="E13" s="3" t="str">
        <f>IF(VLOOKUP(C13,[1]Dossardage!$B$4:$G$203,6,FALSE)="50 m",VLOOKUP(C13,[1]Dossardage!$B$4:$G$203,3,FALSE),"")</f>
        <v>THOMAS</v>
      </c>
      <c r="F13" s="3" t="str">
        <f>IF(VLOOKUP(C13,[1]Dossardage!$B$4:$G$203,6,FALSE)="50 m",VLOOKUP(C13,[1]Dossardage!$B$4:$G$203,4,FALSE),"")</f>
        <v>BG</v>
      </c>
      <c r="G13" s="3" t="str">
        <f>IF(VLOOKUP(C13,[1]Dossardage!$B$4:$G$203,6,FALSE)="50 m",VLOOKUP(C13,[1]Dossardage!$B$4:$G$203,5,FALSE),"")</f>
        <v>Collège Arthur Rimbaud</v>
      </c>
      <c r="H13" s="14">
        <v>8.81</v>
      </c>
      <c r="I13" s="10">
        <f>IFERROR(VLOOKUP(H13,$K$7:$L$56,2,TRUE),"0")</f>
        <v>14</v>
      </c>
      <c r="K13" s="14">
        <v>6.5</v>
      </c>
      <c r="L13" s="1">
        <f>L12-1</f>
        <v>44</v>
      </c>
    </row>
    <row r="14" spans="2:12" x14ac:dyDescent="0.25">
      <c r="B14" s="12" t="str">
        <f>IFERROR(RANK(H14,$H$7:$H$206,1),"")</f>
        <v/>
      </c>
      <c r="C14" s="5">
        <v>208</v>
      </c>
      <c r="D14" s="3" t="str">
        <f>IF(VLOOKUP(C14,[1]Dossardage!$B$4:$G$203,6,FALSE)="50 m",VLOOKUP(C14,[1]Dossardage!$B$4:$G$203,2,FALSE),"")</f>
        <v/>
      </c>
      <c r="E14" s="3" t="str">
        <f>IF(VLOOKUP(C14,[1]Dossardage!$B$4:$G$203,6,FALSE)="50 m",VLOOKUP(C14,[1]Dossardage!$B$4:$G$203,3,FALSE),"")</f>
        <v/>
      </c>
      <c r="F14" s="3" t="str">
        <f>IF(VLOOKUP(C14,[1]Dossardage!$B$4:$G$203,6,FALSE)="50 m",VLOOKUP(C14,[1]Dossardage!$B$4:$G$203,4,FALSE),"")</f>
        <v/>
      </c>
      <c r="G14" s="3" t="str">
        <f>IF(VLOOKUP(C14,[1]Dossardage!$B$4:$G$203,6,FALSE)="50 m",VLOOKUP(C14,[1]Dossardage!$B$4:$G$203,5,FALSE),"")</f>
        <v/>
      </c>
      <c r="H14" s="14"/>
      <c r="I14" s="10" t="str">
        <f>IFERROR(VLOOKUP(H14,$K$7:$L$56,2,TRUE),"0")</f>
        <v>0</v>
      </c>
      <c r="K14" s="14">
        <v>6.55</v>
      </c>
      <c r="L14" s="1">
        <f>L13-1</f>
        <v>43</v>
      </c>
    </row>
    <row r="15" spans="2:12" x14ac:dyDescent="0.25">
      <c r="B15" s="12">
        <f>IFERROR(RANK(H15,$H$7:$H$206,1),"")</f>
        <v>45</v>
      </c>
      <c r="C15" s="5">
        <v>209</v>
      </c>
      <c r="D15" s="3" t="str">
        <f>IF(VLOOKUP(C15,[1]Dossardage!$B$4:$G$203,6,FALSE)="50 m",VLOOKUP(C15,[1]Dossardage!$B$4:$G$203,2,FALSE),"")</f>
        <v>HENNE</v>
      </c>
      <c r="E15" s="3" t="str">
        <f>IF(VLOOKUP(C15,[1]Dossardage!$B$4:$G$203,6,FALSE)="50 m",VLOOKUP(C15,[1]Dossardage!$B$4:$G$203,3,FALSE),"")</f>
        <v>Jérôme</v>
      </c>
      <c r="F15" s="3" t="str">
        <f>IF(VLOOKUP(C15,[1]Dossardage!$B$4:$G$203,6,FALSE)="50 m",VLOOKUP(C15,[1]Dossardage!$B$4:$G$203,4,FALSE),"")</f>
        <v>BG</v>
      </c>
      <c r="G15" s="3" t="str">
        <f>IF(VLOOKUP(C15,[1]Dossardage!$B$4:$G$203,6,FALSE)="50 m",VLOOKUP(C15,[1]Dossardage!$B$4:$G$203,5,FALSE),"")</f>
        <v>Collège Charles Bruneau</v>
      </c>
      <c r="H15" s="14">
        <v>8.59</v>
      </c>
      <c r="I15" s="10">
        <f>IFERROR(VLOOKUP(H15,$K$7:$L$56,2,TRUE),"0")</f>
        <v>16</v>
      </c>
      <c r="K15" s="14">
        <v>6.6</v>
      </c>
      <c r="L15" s="1">
        <f>L14-1</f>
        <v>42</v>
      </c>
    </row>
    <row r="16" spans="2:12" x14ac:dyDescent="0.25">
      <c r="B16" s="12" t="str">
        <f>IFERROR(RANK(H16,$H$7:$H$206,1),"")</f>
        <v/>
      </c>
      <c r="C16" s="5">
        <v>210</v>
      </c>
      <c r="D16" s="3" t="str">
        <f>IF(VLOOKUP(C16,[1]Dossardage!$B$4:$G$203,6,FALSE)="50 m",VLOOKUP(C16,[1]Dossardage!$B$4:$G$203,2,FALSE),"")</f>
        <v/>
      </c>
      <c r="E16" s="3" t="str">
        <f>IF(VLOOKUP(C16,[1]Dossardage!$B$4:$G$203,6,FALSE)="50 m",VLOOKUP(C16,[1]Dossardage!$B$4:$G$203,3,FALSE),"")</f>
        <v/>
      </c>
      <c r="F16" s="3" t="str">
        <f>IF(VLOOKUP(C16,[1]Dossardage!$B$4:$G$203,6,FALSE)="50 m",VLOOKUP(C16,[1]Dossardage!$B$4:$G$203,4,FALSE),"")</f>
        <v/>
      </c>
      <c r="G16" s="3" t="str">
        <f>IF(VLOOKUP(C16,[1]Dossardage!$B$4:$G$203,6,FALSE)="50 m",VLOOKUP(C16,[1]Dossardage!$B$4:$G$203,5,FALSE),"")</f>
        <v/>
      </c>
      <c r="H16" s="14"/>
      <c r="I16" s="10" t="str">
        <f>IFERROR(VLOOKUP(H16,$K$7:$L$56,2,TRUE),"0")</f>
        <v>0</v>
      </c>
      <c r="K16" s="14">
        <v>6.65</v>
      </c>
      <c r="L16" s="1">
        <f>L15-1</f>
        <v>41</v>
      </c>
    </row>
    <row r="17" spans="2:12" x14ac:dyDescent="0.25">
      <c r="B17" s="12">
        <f>IFERROR(RANK(H17,$H$7:$H$206,1),"")</f>
        <v>17</v>
      </c>
      <c r="C17" s="5">
        <v>211</v>
      </c>
      <c r="D17" s="3" t="str">
        <f>IF(VLOOKUP(C17,[1]Dossardage!$B$4:$G$203,6,FALSE)="50 m",VLOOKUP(C17,[1]Dossardage!$B$4:$G$203,2,FALSE),"")</f>
        <v>PAQUOT</v>
      </c>
      <c r="E17" s="3" t="str">
        <f>IF(VLOOKUP(C17,[1]Dossardage!$B$4:$G$203,6,FALSE)="50 m",VLOOKUP(C17,[1]Dossardage!$B$4:$G$203,3,FALSE),"")</f>
        <v>Manoé</v>
      </c>
      <c r="F17" s="3" t="str">
        <f>IF(VLOOKUP(C17,[1]Dossardage!$B$4:$G$203,6,FALSE)="50 m",VLOOKUP(C17,[1]Dossardage!$B$4:$G$203,4,FALSE),"")</f>
        <v>BG</v>
      </c>
      <c r="G17" s="3" t="str">
        <f>IF(VLOOKUP(C17,[1]Dossardage!$B$4:$G$203,6,FALSE)="50 m",VLOOKUP(C17,[1]Dossardage!$B$4:$G$203,5,FALSE),"")</f>
        <v>Collège Charles Bruneau</v>
      </c>
      <c r="H17" s="14">
        <v>7.9</v>
      </c>
      <c r="I17" s="10">
        <f>IFERROR(VLOOKUP(H17,$K$7:$L$56,2,TRUE),"0")</f>
        <v>20</v>
      </c>
      <c r="K17" s="14">
        <v>6.7</v>
      </c>
      <c r="L17" s="1">
        <f>L16-1</f>
        <v>40</v>
      </c>
    </row>
    <row r="18" spans="2:12" x14ac:dyDescent="0.25">
      <c r="B18" s="12" t="str">
        <f>IFERROR(RANK(H18,$H$7:$H$206,1),"")</f>
        <v/>
      </c>
      <c r="C18" s="5">
        <v>212</v>
      </c>
      <c r="D18" s="3" t="str">
        <f>IF(VLOOKUP(C18,[1]Dossardage!$B$4:$G$203,6,FALSE)="50 m",VLOOKUP(C18,[1]Dossardage!$B$4:$G$203,2,FALSE),"")</f>
        <v/>
      </c>
      <c r="E18" s="3" t="str">
        <f>IF(VLOOKUP(C18,[1]Dossardage!$B$4:$G$203,6,FALSE)="50 m",VLOOKUP(C18,[1]Dossardage!$B$4:$G$203,3,FALSE),"")</f>
        <v/>
      </c>
      <c r="F18" s="3" t="str">
        <f>IF(VLOOKUP(C18,[1]Dossardage!$B$4:$G$203,6,FALSE)="50 m",VLOOKUP(C18,[1]Dossardage!$B$4:$G$203,4,FALSE),"")</f>
        <v/>
      </c>
      <c r="G18" s="3" t="str">
        <f>IF(VLOOKUP(C18,[1]Dossardage!$B$4:$G$203,6,FALSE)="50 m",VLOOKUP(C18,[1]Dossardage!$B$4:$G$203,5,FALSE),"")</f>
        <v/>
      </c>
      <c r="H18" s="14"/>
      <c r="I18" s="10" t="str">
        <f>IFERROR(VLOOKUP(H18,$K$7:$L$56,2,TRUE),"0")</f>
        <v>0</v>
      </c>
      <c r="K18" s="14">
        <v>6.8</v>
      </c>
      <c r="L18" s="1">
        <f>L17-1</f>
        <v>39</v>
      </c>
    </row>
    <row r="19" spans="2:12" x14ac:dyDescent="0.25">
      <c r="B19" s="12" t="str">
        <f>IFERROR(RANK(H19,$H$7:$H$206,1),"")</f>
        <v/>
      </c>
      <c r="C19" s="5">
        <v>213</v>
      </c>
      <c r="D19" s="3" t="str">
        <f>IF(VLOOKUP(C19,[1]Dossardage!$B$4:$G$203,6,FALSE)="50 m",VLOOKUP(C19,[1]Dossardage!$B$4:$G$203,2,FALSE),"")</f>
        <v/>
      </c>
      <c r="E19" s="3" t="str">
        <f>IF(VLOOKUP(C19,[1]Dossardage!$B$4:$G$203,6,FALSE)="50 m",VLOOKUP(C19,[1]Dossardage!$B$4:$G$203,3,FALSE),"")</f>
        <v/>
      </c>
      <c r="F19" s="3" t="str">
        <f>IF(VLOOKUP(C19,[1]Dossardage!$B$4:$G$203,6,FALSE)="50 m",VLOOKUP(C19,[1]Dossardage!$B$4:$G$203,4,FALSE),"")</f>
        <v/>
      </c>
      <c r="G19" s="3" t="str">
        <f>IF(VLOOKUP(C19,[1]Dossardage!$B$4:$G$203,6,FALSE)="50 m",VLOOKUP(C19,[1]Dossardage!$B$4:$G$203,5,FALSE),"")</f>
        <v/>
      </c>
      <c r="H19" s="14"/>
      <c r="I19" s="10" t="str">
        <f>IFERROR(VLOOKUP(H19,$K$7:$L$56,2,TRUE),"0")</f>
        <v>0</v>
      </c>
      <c r="K19" s="14">
        <v>6.85</v>
      </c>
      <c r="L19" s="1">
        <f>L18-1</f>
        <v>38</v>
      </c>
    </row>
    <row r="20" spans="2:12" x14ac:dyDescent="0.25">
      <c r="B20" s="12">
        <f>IFERROR(RANK(H20,$H$7:$H$206,1),"")</f>
        <v>70</v>
      </c>
      <c r="C20" s="5">
        <v>214</v>
      </c>
      <c r="D20" s="3" t="str">
        <f>IF(VLOOKUP(C20,[1]Dossardage!$B$4:$G$203,6,FALSE)="50 m",VLOOKUP(C20,[1]Dossardage!$B$4:$G$203,2,FALSE),"")</f>
        <v>BRAGA</v>
      </c>
      <c r="E20" s="3" t="str">
        <f>IF(VLOOKUP(C20,[1]Dossardage!$B$4:$G$203,6,FALSE)="50 m",VLOOKUP(C20,[1]Dossardage!$B$4:$G$203,3,FALSE),"")</f>
        <v>Ethan</v>
      </c>
      <c r="F20" s="3" t="str">
        <f>IF(VLOOKUP(C20,[1]Dossardage!$B$4:$G$203,6,FALSE)="50 m",VLOOKUP(C20,[1]Dossardage!$B$4:$G$203,4,FALSE),"")</f>
        <v>BG</v>
      </c>
      <c r="G20" s="3" t="str">
        <f>IF(VLOOKUP(C20,[1]Dossardage!$B$4:$G$203,6,FALSE)="50 m",VLOOKUP(C20,[1]Dossardage!$B$4:$G$203,5,FALSE),"")</f>
        <v>Collège de la Retourne</v>
      </c>
      <c r="H20" s="14">
        <v>8.94</v>
      </c>
      <c r="I20" s="10">
        <f>IFERROR(VLOOKUP(H20,$K$7:$L$56,2,TRUE),"0")</f>
        <v>13</v>
      </c>
      <c r="K20" s="14">
        <v>6.9</v>
      </c>
      <c r="L20" s="1">
        <f>L19-1</f>
        <v>37</v>
      </c>
    </row>
    <row r="21" spans="2:12" x14ac:dyDescent="0.25">
      <c r="B21" s="12" t="str">
        <f>IFERROR(RANK(H21,$H$7:$H$206,1),"")</f>
        <v/>
      </c>
      <c r="C21" s="5">
        <v>215</v>
      </c>
      <c r="D21" s="3" t="str">
        <f>IF(VLOOKUP(C21,[1]Dossardage!$B$4:$G$203,6,FALSE)="50 m",VLOOKUP(C21,[1]Dossardage!$B$4:$G$203,2,FALSE),"")</f>
        <v/>
      </c>
      <c r="E21" s="3" t="str">
        <f>IF(VLOOKUP(C21,[1]Dossardage!$B$4:$G$203,6,FALSE)="50 m",VLOOKUP(C21,[1]Dossardage!$B$4:$G$203,3,FALSE),"")</f>
        <v/>
      </c>
      <c r="F21" s="3" t="str">
        <f>IF(VLOOKUP(C21,[1]Dossardage!$B$4:$G$203,6,FALSE)="50 m",VLOOKUP(C21,[1]Dossardage!$B$4:$G$203,4,FALSE),"")</f>
        <v/>
      </c>
      <c r="G21" s="3" t="str">
        <f>IF(VLOOKUP(C21,[1]Dossardage!$B$4:$G$203,6,FALSE)="50 m",VLOOKUP(C21,[1]Dossardage!$B$4:$G$203,5,FALSE),"")</f>
        <v/>
      </c>
      <c r="H21" s="14"/>
      <c r="I21" s="10" t="str">
        <f>IFERROR(VLOOKUP(H21,$K$7:$L$56,2,TRUE),"0")</f>
        <v>0</v>
      </c>
      <c r="K21" s="14">
        <v>6.95</v>
      </c>
      <c r="L21" s="1">
        <f>L20-1</f>
        <v>36</v>
      </c>
    </row>
    <row r="22" spans="2:12" x14ac:dyDescent="0.25">
      <c r="B22" s="12" t="str">
        <f>IFERROR(RANK(H22,$H$7:$H$206,1),"")</f>
        <v/>
      </c>
      <c r="C22" s="5">
        <v>216</v>
      </c>
      <c r="D22" s="3" t="str">
        <f>IF(VLOOKUP(C22,[1]Dossardage!$B$4:$G$203,6,FALSE)="50 m",VLOOKUP(C22,[1]Dossardage!$B$4:$G$203,2,FALSE),"")</f>
        <v/>
      </c>
      <c r="E22" s="3" t="str">
        <f>IF(VLOOKUP(C22,[1]Dossardage!$B$4:$G$203,6,FALSE)="50 m",VLOOKUP(C22,[1]Dossardage!$B$4:$G$203,3,FALSE),"")</f>
        <v/>
      </c>
      <c r="F22" s="3" t="str">
        <f>IF(VLOOKUP(C22,[1]Dossardage!$B$4:$G$203,6,FALSE)="50 m",VLOOKUP(C22,[1]Dossardage!$B$4:$G$203,4,FALSE),"")</f>
        <v/>
      </c>
      <c r="G22" s="3" t="str">
        <f>IF(VLOOKUP(C22,[1]Dossardage!$B$4:$G$203,6,FALSE)="50 m",VLOOKUP(C22,[1]Dossardage!$B$4:$G$203,5,FALSE),"")</f>
        <v/>
      </c>
      <c r="H22" s="14"/>
      <c r="I22" s="10" t="str">
        <f>IFERROR(VLOOKUP(H22,$K$7:$L$56,2,TRUE),"0")</f>
        <v>0</v>
      </c>
      <c r="K22" s="14">
        <v>7</v>
      </c>
      <c r="L22" s="1">
        <f>L21-1</f>
        <v>35</v>
      </c>
    </row>
    <row r="23" spans="2:12" x14ac:dyDescent="0.25">
      <c r="B23" s="12" t="str">
        <f>IFERROR(RANK(H23,$H$7:$H$206,1),"")</f>
        <v/>
      </c>
      <c r="C23" s="5">
        <v>217</v>
      </c>
      <c r="D23" s="3" t="str">
        <f>IF(VLOOKUP(C23,[1]Dossardage!$B$4:$G$203,6,FALSE)="50 m",VLOOKUP(C23,[1]Dossardage!$B$4:$G$203,2,FALSE),"")</f>
        <v/>
      </c>
      <c r="E23" s="3" t="str">
        <f>IF(VLOOKUP(C23,[1]Dossardage!$B$4:$G$203,6,FALSE)="50 m",VLOOKUP(C23,[1]Dossardage!$B$4:$G$203,3,FALSE),"")</f>
        <v/>
      </c>
      <c r="F23" s="3" t="str">
        <f>IF(VLOOKUP(C23,[1]Dossardage!$B$4:$G$203,6,FALSE)="50 m",VLOOKUP(C23,[1]Dossardage!$B$4:$G$203,4,FALSE),"")</f>
        <v/>
      </c>
      <c r="G23" s="3" t="str">
        <f>IF(VLOOKUP(C23,[1]Dossardage!$B$4:$G$203,6,FALSE)="50 m",VLOOKUP(C23,[1]Dossardage!$B$4:$G$203,5,FALSE),"")</f>
        <v/>
      </c>
      <c r="H23" s="14"/>
      <c r="I23" s="10" t="str">
        <f>IFERROR(VLOOKUP(H23,$K$7:$L$56,2,TRUE),"0")</f>
        <v>0</v>
      </c>
      <c r="K23" s="14">
        <v>7.1</v>
      </c>
      <c r="L23" s="1">
        <f>L22-1</f>
        <v>34</v>
      </c>
    </row>
    <row r="24" spans="2:12" x14ac:dyDescent="0.25">
      <c r="B24" s="12">
        <f>IFERROR(RANK(H24,$H$7:$H$206,1),"")</f>
        <v>94</v>
      </c>
      <c r="C24" s="5">
        <v>218</v>
      </c>
      <c r="D24" s="3" t="str">
        <f>IF(VLOOKUP(C24,[1]Dossardage!$B$4:$G$203,6,FALSE)="50 m",VLOOKUP(C24,[1]Dossardage!$B$4:$G$203,2,FALSE),"")</f>
        <v>DUBANTON</v>
      </c>
      <c r="E24" s="3" t="str">
        <f>IF(VLOOKUP(C24,[1]Dossardage!$B$4:$G$203,6,FALSE)="50 m",VLOOKUP(C24,[1]Dossardage!$B$4:$G$203,3,FALSE),"")</f>
        <v>Alexandre</v>
      </c>
      <c r="F24" s="3" t="str">
        <f>IF(VLOOKUP(C24,[1]Dossardage!$B$4:$G$203,6,FALSE)="50 m",VLOOKUP(C24,[1]Dossardage!$B$4:$G$203,4,FALSE),"")</f>
        <v>BG</v>
      </c>
      <c r="G24" s="3" t="str">
        <f>IF(VLOOKUP(C24,[1]Dossardage!$B$4:$G$203,6,FALSE)="50 m",VLOOKUP(C24,[1]Dossardage!$B$4:$G$203,5,FALSE),"")</f>
        <v>Collège de la Retourne</v>
      </c>
      <c r="H24" s="14">
        <v>10.210000000000001</v>
      </c>
      <c r="I24" s="10">
        <f>IFERROR(VLOOKUP(H24,$K$7:$L$56,2,TRUE),"0")</f>
        <v>4</v>
      </c>
      <c r="K24" s="14">
        <v>7.15</v>
      </c>
      <c r="L24" s="1">
        <f>L23-1</f>
        <v>33</v>
      </c>
    </row>
    <row r="25" spans="2:12" x14ac:dyDescent="0.25">
      <c r="B25" s="12">
        <f>IFERROR(RANK(H25,$H$7:$H$206,1),"")</f>
        <v>7</v>
      </c>
      <c r="C25" s="5">
        <v>219</v>
      </c>
      <c r="D25" s="3" t="str">
        <f>IF(VLOOKUP(C25,[1]Dossardage!$B$4:$G$203,6,FALSE)="50 m",VLOOKUP(C25,[1]Dossardage!$B$4:$G$203,2,FALSE),"")</f>
        <v>HOLVOET</v>
      </c>
      <c r="E25" s="3" t="str">
        <f>IF(VLOOKUP(C25,[1]Dossardage!$B$4:$G$203,6,FALSE)="50 m",VLOOKUP(C25,[1]Dossardage!$B$4:$G$203,3,FALSE),"")</f>
        <v>Hugo</v>
      </c>
      <c r="F25" s="3" t="str">
        <f>IF(VLOOKUP(C25,[1]Dossardage!$B$4:$G$203,6,FALSE)="50 m",VLOOKUP(C25,[1]Dossardage!$B$4:$G$203,4,FALSE),"")</f>
        <v>BG</v>
      </c>
      <c r="G25" s="3" t="str">
        <f>IF(VLOOKUP(C25,[1]Dossardage!$B$4:$G$203,6,FALSE)="50 m",VLOOKUP(C25,[1]Dossardage!$B$4:$G$203,5,FALSE),"")</f>
        <v>Collège de la Retourne</v>
      </c>
      <c r="H25" s="14">
        <v>7.5</v>
      </c>
      <c r="I25" s="10">
        <f>IFERROR(VLOOKUP(H25,$K$7:$L$56,2,TRUE),"0")</f>
        <v>27</v>
      </c>
      <c r="K25" s="14">
        <v>7.2</v>
      </c>
      <c r="L25" s="1">
        <f>L24-1</f>
        <v>32</v>
      </c>
    </row>
    <row r="26" spans="2:12" x14ac:dyDescent="0.25">
      <c r="B26" s="12">
        <f>IFERROR(RANK(H26,$H$7:$H$206,1),"")</f>
        <v>18</v>
      </c>
      <c r="C26" s="5">
        <v>220</v>
      </c>
      <c r="D26" s="3" t="str">
        <f>IF(VLOOKUP(C26,[1]Dossardage!$B$4:$G$203,6,FALSE)="50 m",VLOOKUP(C26,[1]Dossardage!$B$4:$G$203,2,FALSE),"")</f>
        <v>GALHAUT</v>
      </c>
      <c r="E26" s="3" t="str">
        <f>IF(VLOOKUP(C26,[1]Dossardage!$B$4:$G$203,6,FALSE)="50 m",VLOOKUP(C26,[1]Dossardage!$B$4:$G$203,3,FALSE),"")</f>
        <v>Martin</v>
      </c>
      <c r="F26" s="3" t="str">
        <f>IF(VLOOKUP(C26,[1]Dossardage!$B$4:$G$203,6,FALSE)="50 m",VLOOKUP(C26,[1]Dossardage!$B$4:$G$203,4,FALSE),"")</f>
        <v>BG</v>
      </c>
      <c r="G26" s="3" t="str">
        <f>IF(VLOOKUP(C26,[1]Dossardage!$B$4:$G$203,6,FALSE)="50 m",VLOOKUP(C26,[1]Dossardage!$B$4:$G$203,5,FALSE),"")</f>
        <v>Collège de la Retourne</v>
      </c>
      <c r="H26" s="14">
        <v>7.91</v>
      </c>
      <c r="I26" s="10">
        <f>IFERROR(VLOOKUP(H26,$K$7:$L$56,2,TRUE),"0")</f>
        <v>20</v>
      </c>
      <c r="K26" s="14">
        <v>7.25</v>
      </c>
      <c r="L26" s="1">
        <f>L25-1</f>
        <v>31</v>
      </c>
    </row>
    <row r="27" spans="2:12" x14ac:dyDescent="0.25">
      <c r="B27" s="12" t="str">
        <f>IFERROR(RANK(H27,$H$7:$H$206,1),"")</f>
        <v/>
      </c>
      <c r="C27" s="5">
        <v>221</v>
      </c>
      <c r="D27" s="3" t="str">
        <f>IF(VLOOKUP(C27,[1]Dossardage!$B$4:$G$203,6,FALSE)="50 m",VLOOKUP(C27,[1]Dossardage!$B$4:$G$203,2,FALSE),"")</f>
        <v/>
      </c>
      <c r="E27" s="3" t="str">
        <f>IF(VLOOKUP(C27,[1]Dossardage!$B$4:$G$203,6,FALSE)="50 m",VLOOKUP(C27,[1]Dossardage!$B$4:$G$203,3,FALSE),"")</f>
        <v/>
      </c>
      <c r="F27" s="3" t="str">
        <f>IF(VLOOKUP(C27,[1]Dossardage!$B$4:$G$203,6,FALSE)="50 m",VLOOKUP(C27,[1]Dossardage!$B$4:$G$203,4,FALSE),"")</f>
        <v/>
      </c>
      <c r="G27" s="3" t="str">
        <f>IF(VLOOKUP(C27,[1]Dossardage!$B$4:$G$203,6,FALSE)="50 m",VLOOKUP(C27,[1]Dossardage!$B$4:$G$203,5,FALSE),"")</f>
        <v/>
      </c>
      <c r="H27" s="14"/>
      <c r="I27" s="10" t="str">
        <f>IFERROR(VLOOKUP(H27,$K$7:$L$56,2,TRUE),"0")</f>
        <v>0</v>
      </c>
      <c r="K27" s="14">
        <v>7.3</v>
      </c>
      <c r="L27" s="1">
        <f>L26-1</f>
        <v>30</v>
      </c>
    </row>
    <row r="28" spans="2:12" x14ac:dyDescent="0.25">
      <c r="B28" s="12" t="str">
        <f>IFERROR(RANK(H28,$H$7:$H$206,1),"")</f>
        <v/>
      </c>
      <c r="C28" s="5">
        <v>222</v>
      </c>
      <c r="D28" s="3" t="str">
        <f>IF(VLOOKUP(C28,[1]Dossardage!$B$4:$G$203,6,FALSE)="50 m",VLOOKUP(C28,[1]Dossardage!$B$4:$G$203,2,FALSE),"")</f>
        <v/>
      </c>
      <c r="E28" s="3" t="str">
        <f>IF(VLOOKUP(C28,[1]Dossardage!$B$4:$G$203,6,FALSE)="50 m",VLOOKUP(C28,[1]Dossardage!$B$4:$G$203,3,FALSE),"")</f>
        <v/>
      </c>
      <c r="F28" s="3" t="str">
        <f>IF(VLOOKUP(C28,[1]Dossardage!$B$4:$G$203,6,FALSE)="50 m",VLOOKUP(C28,[1]Dossardage!$B$4:$G$203,4,FALSE),"")</f>
        <v/>
      </c>
      <c r="G28" s="3" t="str">
        <f>IF(VLOOKUP(C28,[1]Dossardage!$B$4:$G$203,6,FALSE)="50 m",VLOOKUP(C28,[1]Dossardage!$B$4:$G$203,5,FALSE),"")</f>
        <v/>
      </c>
      <c r="H28" s="14"/>
      <c r="I28" s="10" t="str">
        <f>IFERROR(VLOOKUP(H28,$K$7:$L$56,2,TRUE),"0")</f>
        <v>0</v>
      </c>
      <c r="K28" s="14">
        <v>7.4</v>
      </c>
      <c r="L28" s="1">
        <f>L27-1</f>
        <v>29</v>
      </c>
    </row>
    <row r="29" spans="2:12" x14ac:dyDescent="0.25">
      <c r="B29" s="12" t="str">
        <f>IFERROR(RANK(H29,$H$7:$H$206,1),"")</f>
        <v/>
      </c>
      <c r="C29" s="5">
        <v>223</v>
      </c>
      <c r="D29" s="3" t="str">
        <f>IF(VLOOKUP(C29,[1]Dossardage!$B$4:$G$203,6,FALSE)="50 m",VLOOKUP(C29,[1]Dossardage!$B$4:$G$203,2,FALSE),"")</f>
        <v/>
      </c>
      <c r="E29" s="3" t="str">
        <f>IF(VLOOKUP(C29,[1]Dossardage!$B$4:$G$203,6,FALSE)="50 m",VLOOKUP(C29,[1]Dossardage!$B$4:$G$203,3,FALSE),"")</f>
        <v/>
      </c>
      <c r="F29" s="3" t="str">
        <f>IF(VLOOKUP(C29,[1]Dossardage!$B$4:$G$203,6,FALSE)="50 m",VLOOKUP(C29,[1]Dossardage!$B$4:$G$203,4,FALSE),"")</f>
        <v/>
      </c>
      <c r="G29" s="3" t="str">
        <f>IF(VLOOKUP(C29,[1]Dossardage!$B$4:$G$203,6,FALSE)="50 m",VLOOKUP(C29,[1]Dossardage!$B$4:$G$203,5,FALSE),"")</f>
        <v/>
      </c>
      <c r="H29" s="14"/>
      <c r="I29" s="10" t="str">
        <f>IFERROR(VLOOKUP(H29,$K$7:$L$56,2,TRUE),"0")</f>
        <v>0</v>
      </c>
      <c r="K29" s="14">
        <v>7.45</v>
      </c>
      <c r="L29" s="1">
        <f>L28-1</f>
        <v>28</v>
      </c>
    </row>
    <row r="30" spans="2:12" x14ac:dyDescent="0.25">
      <c r="B30" s="12">
        <f>IFERROR(RANK(H30,$H$7:$H$206,1),"")</f>
        <v>95</v>
      </c>
      <c r="C30" s="5">
        <v>224</v>
      </c>
      <c r="D30" s="3" t="str">
        <f>IF(VLOOKUP(C30,[1]Dossardage!$B$4:$G$203,6,FALSE)="50 m",VLOOKUP(C30,[1]Dossardage!$B$4:$G$203,2,FALSE),"")</f>
        <v>HALESIAK</v>
      </c>
      <c r="E30" s="3" t="str">
        <f>IF(VLOOKUP(C30,[1]Dossardage!$B$4:$G$203,6,FALSE)="50 m",VLOOKUP(C30,[1]Dossardage!$B$4:$G$203,3,FALSE),"")</f>
        <v>Loukas</v>
      </c>
      <c r="F30" s="3" t="str">
        <f>IF(VLOOKUP(C30,[1]Dossardage!$B$4:$G$203,6,FALSE)="50 m",VLOOKUP(C30,[1]Dossardage!$B$4:$G$203,4,FALSE),"")</f>
        <v>BG</v>
      </c>
      <c r="G30" s="3" t="str">
        <f>IF(VLOOKUP(C30,[1]Dossardage!$B$4:$G$203,6,FALSE)="50 m",VLOOKUP(C30,[1]Dossardage!$B$4:$G$203,5,FALSE),"")</f>
        <v>Collège de la Retourne</v>
      </c>
      <c r="H30" s="14">
        <v>10.24</v>
      </c>
      <c r="I30" s="10">
        <f>IFERROR(VLOOKUP(H30,$K$7:$L$56,2,TRUE),"0")</f>
        <v>4</v>
      </c>
      <c r="K30" s="14">
        <v>7.5</v>
      </c>
      <c r="L30" s="1">
        <f>L29-1</f>
        <v>27</v>
      </c>
    </row>
    <row r="31" spans="2:12" x14ac:dyDescent="0.25">
      <c r="B31" s="12">
        <f>IFERROR(RANK(H31,$H$7:$H$206,1),"")</f>
        <v>59</v>
      </c>
      <c r="C31" s="5">
        <v>225</v>
      </c>
      <c r="D31" s="3" t="str">
        <f>IF(VLOOKUP(C31,[1]Dossardage!$B$4:$G$203,6,FALSE)="50 m",VLOOKUP(C31,[1]Dossardage!$B$4:$G$203,2,FALSE),"")</f>
        <v>HORY</v>
      </c>
      <c r="E31" s="3" t="str">
        <f>IF(VLOOKUP(C31,[1]Dossardage!$B$4:$G$203,6,FALSE)="50 m",VLOOKUP(C31,[1]Dossardage!$B$4:$G$203,3,FALSE),"")</f>
        <v>Killian</v>
      </c>
      <c r="F31" s="3" t="str">
        <f>IF(VLOOKUP(C31,[1]Dossardage!$B$4:$G$203,6,FALSE)="50 m",VLOOKUP(C31,[1]Dossardage!$B$4:$G$203,4,FALSE),"")</f>
        <v>BG</v>
      </c>
      <c r="G31" s="3" t="str">
        <f>IF(VLOOKUP(C31,[1]Dossardage!$B$4:$G$203,6,FALSE)="50 m",VLOOKUP(C31,[1]Dossardage!$B$4:$G$203,5,FALSE),"")</f>
        <v>Collège de la Retourne</v>
      </c>
      <c r="H31" s="14">
        <v>8.85</v>
      </c>
      <c r="I31" s="10">
        <f>IFERROR(VLOOKUP(H31,$K$7:$L$56,2,TRUE),"0")</f>
        <v>14</v>
      </c>
      <c r="K31" s="14">
        <v>7.55</v>
      </c>
      <c r="L31" s="1">
        <f>L30-1</f>
        <v>26</v>
      </c>
    </row>
    <row r="32" spans="2:12" x14ac:dyDescent="0.25">
      <c r="B32" s="12" t="str">
        <f>IFERROR(RANK(H32,$H$7:$H$206,1),"")</f>
        <v/>
      </c>
      <c r="C32" s="5">
        <v>226</v>
      </c>
      <c r="D32" s="3" t="str">
        <f>IF(VLOOKUP(C32,[1]Dossardage!$B$4:$G$203,6,FALSE)="50 m",VLOOKUP(C32,[1]Dossardage!$B$4:$G$203,2,FALSE),"")</f>
        <v/>
      </c>
      <c r="E32" s="3" t="str">
        <f>IF(VLOOKUP(C32,[1]Dossardage!$B$4:$G$203,6,FALSE)="50 m",VLOOKUP(C32,[1]Dossardage!$B$4:$G$203,3,FALSE),"")</f>
        <v/>
      </c>
      <c r="F32" s="3" t="str">
        <f>IF(VLOOKUP(C32,[1]Dossardage!$B$4:$G$203,6,FALSE)="50 m",VLOOKUP(C32,[1]Dossardage!$B$4:$G$203,4,FALSE),"")</f>
        <v/>
      </c>
      <c r="G32" s="3" t="str">
        <f>IF(VLOOKUP(C32,[1]Dossardage!$B$4:$G$203,6,FALSE)="50 m",VLOOKUP(C32,[1]Dossardage!$B$4:$G$203,5,FALSE),"")</f>
        <v/>
      </c>
      <c r="H32" s="14"/>
      <c r="I32" s="10" t="str">
        <f>IFERROR(VLOOKUP(H32,$K$7:$L$56,2,TRUE),"0")</f>
        <v>0</v>
      </c>
      <c r="K32" s="14">
        <v>7.6</v>
      </c>
      <c r="L32" s="1">
        <f>L31-1</f>
        <v>25</v>
      </c>
    </row>
    <row r="33" spans="2:12" x14ac:dyDescent="0.25">
      <c r="B33" s="12">
        <f>IFERROR(RANK(H33,$H$7:$H$206,1),"")</f>
        <v>72</v>
      </c>
      <c r="C33" s="5">
        <v>227</v>
      </c>
      <c r="D33" s="3" t="str">
        <f>IF(VLOOKUP(C33,[1]Dossardage!$B$4:$G$203,6,FALSE)="50 m",VLOOKUP(C33,[1]Dossardage!$B$4:$G$203,2,FALSE),"")</f>
        <v>RIBIERE ARESTIER</v>
      </c>
      <c r="E33" s="3" t="str">
        <f>IF(VLOOKUP(C33,[1]Dossardage!$B$4:$G$203,6,FALSE)="50 m",VLOOKUP(C33,[1]Dossardage!$B$4:$G$203,3,FALSE),"")</f>
        <v>Tim</v>
      </c>
      <c r="F33" s="3" t="str">
        <f>IF(VLOOKUP(C33,[1]Dossardage!$B$4:$G$203,6,FALSE)="50 m",VLOOKUP(C33,[1]Dossardage!$B$4:$G$203,4,FALSE),"")</f>
        <v>BG</v>
      </c>
      <c r="G33" s="3" t="str">
        <f>IF(VLOOKUP(C33,[1]Dossardage!$B$4:$G$203,6,FALSE)="50 m",VLOOKUP(C33,[1]Dossardage!$B$4:$G$203,5,FALSE),"")</f>
        <v>Collège de la Retourne</v>
      </c>
      <c r="H33" s="14">
        <v>8.9700000000000006</v>
      </c>
      <c r="I33" s="10">
        <f>IFERROR(VLOOKUP(H33,$K$7:$L$56,2,TRUE),"0")</f>
        <v>13</v>
      </c>
      <c r="K33" s="14">
        <v>7.7</v>
      </c>
      <c r="L33" s="1">
        <f>L32-1</f>
        <v>24</v>
      </c>
    </row>
    <row r="34" spans="2:12" x14ac:dyDescent="0.25">
      <c r="B34" s="12">
        <f>IFERROR(RANK(H34,$H$7:$H$206,1),"")</f>
        <v>87</v>
      </c>
      <c r="C34" s="5">
        <v>228</v>
      </c>
      <c r="D34" s="3" t="str">
        <f>IF(VLOOKUP(C34,[1]Dossardage!$B$4:$G$203,6,FALSE)="50 m",VLOOKUP(C34,[1]Dossardage!$B$4:$G$203,2,FALSE),"")</f>
        <v>PELLABEUF</v>
      </c>
      <c r="E34" s="3" t="str">
        <f>IF(VLOOKUP(C34,[1]Dossardage!$B$4:$G$203,6,FALSE)="50 m",VLOOKUP(C34,[1]Dossardage!$B$4:$G$203,3,FALSE),"")</f>
        <v>Gabriel</v>
      </c>
      <c r="F34" s="3" t="str">
        <f>IF(VLOOKUP(C34,[1]Dossardage!$B$4:$G$203,6,FALSE)="50 m",VLOOKUP(C34,[1]Dossardage!$B$4:$G$203,4,FALSE),"")</f>
        <v>BG</v>
      </c>
      <c r="G34" s="3" t="str">
        <f>IF(VLOOKUP(C34,[1]Dossardage!$B$4:$G$203,6,FALSE)="50 m",VLOOKUP(C34,[1]Dossardage!$B$4:$G$203,5,FALSE),"")</f>
        <v>Collège de la Retourne</v>
      </c>
      <c r="H34" s="14">
        <v>9.82</v>
      </c>
      <c r="I34" s="10">
        <f>IFERROR(VLOOKUP(H34,$K$7:$L$56,2,TRUE),"0")</f>
        <v>7</v>
      </c>
      <c r="K34" s="14">
        <v>7.75</v>
      </c>
      <c r="L34" s="1">
        <f>L33-1</f>
        <v>23</v>
      </c>
    </row>
    <row r="35" spans="2:12" x14ac:dyDescent="0.25">
      <c r="B35" s="12">
        <f>IFERROR(RANK(H35,$H$7:$H$206,1),"")</f>
        <v>79</v>
      </c>
      <c r="C35" s="5">
        <v>229</v>
      </c>
      <c r="D35" s="3" t="str">
        <f>IF(VLOOKUP(C35,[1]Dossardage!$B$4:$G$203,6,FALSE)="50 m",VLOOKUP(C35,[1]Dossardage!$B$4:$G$203,2,FALSE),"")</f>
        <v>PILARDEAU</v>
      </c>
      <c r="E35" s="3" t="str">
        <f>IF(VLOOKUP(C35,[1]Dossardage!$B$4:$G$203,6,FALSE)="50 m",VLOOKUP(C35,[1]Dossardage!$B$4:$G$203,3,FALSE),"")</f>
        <v>Corentin</v>
      </c>
      <c r="F35" s="3" t="str">
        <f>IF(VLOOKUP(C35,[1]Dossardage!$B$4:$G$203,6,FALSE)="50 m",VLOOKUP(C35,[1]Dossardage!$B$4:$G$203,4,FALSE),"")</f>
        <v>BG</v>
      </c>
      <c r="G35" s="3" t="str">
        <f>IF(VLOOKUP(C35,[1]Dossardage!$B$4:$G$203,6,FALSE)="50 m",VLOOKUP(C35,[1]Dossardage!$B$4:$G$203,5,FALSE),"")</f>
        <v>Collège de la Retourne</v>
      </c>
      <c r="H35" s="14">
        <v>9.23</v>
      </c>
      <c r="I35" s="10">
        <f>IFERROR(VLOOKUP(H35,$K$7:$L$56,2,TRUE),"0")</f>
        <v>11</v>
      </c>
      <c r="K35" s="14">
        <v>7.8</v>
      </c>
      <c r="L35" s="1">
        <f>L34-1</f>
        <v>22</v>
      </c>
    </row>
    <row r="36" spans="2:12" x14ac:dyDescent="0.25">
      <c r="B36" s="12">
        <f>IFERROR(RANK(H36,$H$7:$H$206,1),"")</f>
        <v>63</v>
      </c>
      <c r="C36" s="5">
        <v>230</v>
      </c>
      <c r="D36" s="3" t="str">
        <f>IF(VLOOKUP(C36,[1]Dossardage!$B$4:$G$203,6,FALSE)="50 m",VLOOKUP(C36,[1]Dossardage!$B$4:$G$203,2,FALSE),"")</f>
        <v>ARNAISE</v>
      </c>
      <c r="E36" s="3" t="str">
        <f>IF(VLOOKUP(C36,[1]Dossardage!$B$4:$G$203,6,FALSE)="50 m",VLOOKUP(C36,[1]Dossardage!$B$4:$G$203,3,FALSE),"")</f>
        <v>Loris</v>
      </c>
      <c r="F36" s="3" t="str">
        <f>IF(VLOOKUP(C36,[1]Dossardage!$B$4:$G$203,6,FALSE)="50 m",VLOOKUP(C36,[1]Dossardage!$B$4:$G$203,4,FALSE),"")</f>
        <v>BG</v>
      </c>
      <c r="G36" s="3" t="str">
        <f>IF(VLOOKUP(C36,[1]Dossardage!$B$4:$G$203,6,FALSE)="50 m",VLOOKUP(C36,[1]Dossardage!$B$4:$G$203,5,FALSE),"")</f>
        <v>Collège de Raucourt</v>
      </c>
      <c r="H36" s="14">
        <v>8.8800000000000008</v>
      </c>
      <c r="I36" s="10">
        <f>IFERROR(VLOOKUP(H36,$K$7:$L$56,2,TRUE),"0")</f>
        <v>14</v>
      </c>
      <c r="K36" s="14">
        <v>7.85</v>
      </c>
      <c r="L36" s="1">
        <f>L35-1</f>
        <v>21</v>
      </c>
    </row>
    <row r="37" spans="2:12" x14ac:dyDescent="0.25">
      <c r="B37" s="12" t="str">
        <f>IFERROR(RANK(H37,$H$7:$H$206,1),"")</f>
        <v/>
      </c>
      <c r="C37" s="5">
        <v>231</v>
      </c>
      <c r="D37" s="3" t="str">
        <f>IF(VLOOKUP(C37,[1]Dossardage!$B$4:$G$203,6,FALSE)="50 m",VLOOKUP(C37,[1]Dossardage!$B$4:$G$203,2,FALSE),"")</f>
        <v/>
      </c>
      <c r="E37" s="3" t="str">
        <f>IF(VLOOKUP(C37,[1]Dossardage!$B$4:$G$203,6,FALSE)="50 m",VLOOKUP(C37,[1]Dossardage!$B$4:$G$203,3,FALSE),"")</f>
        <v/>
      </c>
      <c r="F37" s="3" t="str">
        <f>IF(VLOOKUP(C37,[1]Dossardage!$B$4:$G$203,6,FALSE)="50 m",VLOOKUP(C37,[1]Dossardage!$B$4:$G$203,4,FALSE),"")</f>
        <v/>
      </c>
      <c r="G37" s="3" t="str">
        <f>IF(VLOOKUP(C37,[1]Dossardage!$B$4:$G$203,6,FALSE)="50 m",VLOOKUP(C37,[1]Dossardage!$B$4:$G$203,5,FALSE),"")</f>
        <v/>
      </c>
      <c r="H37" s="14"/>
      <c r="I37" s="10" t="str">
        <f>IFERROR(VLOOKUP(H37,$K$7:$L$56,2,TRUE),"0")</f>
        <v>0</v>
      </c>
      <c r="K37" s="14">
        <v>7.9</v>
      </c>
      <c r="L37" s="1">
        <f>L36-1</f>
        <v>20</v>
      </c>
    </row>
    <row r="38" spans="2:12" x14ac:dyDescent="0.25">
      <c r="B38" s="12" t="str">
        <f>IFERROR(RANK(H38,$H$7:$H$206,1),"")</f>
        <v/>
      </c>
      <c r="C38" s="5">
        <v>232</v>
      </c>
      <c r="D38" s="3" t="str">
        <f>IF(VLOOKUP(C38,[1]Dossardage!$B$4:$G$203,6,FALSE)="50 m",VLOOKUP(C38,[1]Dossardage!$B$4:$G$203,2,FALSE),"")</f>
        <v/>
      </c>
      <c r="E38" s="3" t="str">
        <f>IF(VLOOKUP(C38,[1]Dossardage!$B$4:$G$203,6,FALSE)="50 m",VLOOKUP(C38,[1]Dossardage!$B$4:$G$203,3,FALSE),"")</f>
        <v/>
      </c>
      <c r="F38" s="3" t="str">
        <f>IF(VLOOKUP(C38,[1]Dossardage!$B$4:$G$203,6,FALSE)="50 m",VLOOKUP(C38,[1]Dossardage!$B$4:$G$203,4,FALSE),"")</f>
        <v/>
      </c>
      <c r="G38" s="3" t="str">
        <f>IF(VLOOKUP(C38,[1]Dossardage!$B$4:$G$203,6,FALSE)="50 m",VLOOKUP(C38,[1]Dossardage!$B$4:$G$203,5,FALSE),"")</f>
        <v/>
      </c>
      <c r="H38" s="14"/>
      <c r="I38" s="10" t="str">
        <f>IFERROR(VLOOKUP(H38,$K$7:$L$56,2,TRUE),"0")</f>
        <v>0</v>
      </c>
      <c r="K38" s="14">
        <v>8</v>
      </c>
      <c r="L38" s="1">
        <f>L37-1</f>
        <v>19</v>
      </c>
    </row>
    <row r="39" spans="2:12" x14ac:dyDescent="0.25">
      <c r="B39" s="12" t="str">
        <f>IFERROR(RANK(H39,$H$7:$H$206,1),"")</f>
        <v/>
      </c>
      <c r="C39" s="5">
        <v>233</v>
      </c>
      <c r="D39" s="3" t="str">
        <f>IF(VLOOKUP(C39,[1]Dossardage!$B$4:$G$203,6,FALSE)="50 m",VLOOKUP(C39,[1]Dossardage!$B$4:$G$203,2,FALSE),"")</f>
        <v>ESTABES</v>
      </c>
      <c r="E39" s="3" t="str">
        <f>IF(VLOOKUP(C39,[1]Dossardage!$B$4:$G$203,6,FALSE)="50 m",VLOOKUP(C39,[1]Dossardage!$B$4:$G$203,3,FALSE),"")</f>
        <v>Keziah</v>
      </c>
      <c r="F39" s="3" t="str">
        <f>IF(VLOOKUP(C39,[1]Dossardage!$B$4:$G$203,6,FALSE)="50 m",VLOOKUP(C39,[1]Dossardage!$B$4:$G$203,4,FALSE),"")</f>
        <v>BG</v>
      </c>
      <c r="G39" s="3" t="str">
        <f>IF(VLOOKUP(C39,[1]Dossardage!$B$4:$G$203,6,FALSE)="50 m",VLOOKUP(C39,[1]Dossardage!$B$4:$G$203,5,FALSE),"")</f>
        <v>Collège de Raucourt</v>
      </c>
      <c r="H39" s="14"/>
      <c r="I39" s="10" t="str">
        <f>IFERROR(VLOOKUP(H39,$K$7:$L$56,2,TRUE),"0")</f>
        <v>0</v>
      </c>
      <c r="K39" s="14">
        <v>8.1999999999999993</v>
      </c>
      <c r="L39" s="1">
        <f>L38-1</f>
        <v>18</v>
      </c>
    </row>
    <row r="40" spans="2:12" x14ac:dyDescent="0.25">
      <c r="B40" s="12">
        <f>IFERROR(RANK(H40,$H$7:$H$206,1),"")</f>
        <v>52</v>
      </c>
      <c r="C40" s="5">
        <v>234</v>
      </c>
      <c r="D40" s="3" t="str">
        <f>IF(VLOOKUP(C40,[1]Dossardage!$B$4:$G$203,6,FALSE)="50 m",VLOOKUP(C40,[1]Dossardage!$B$4:$G$203,2,FALSE),"")</f>
        <v>GOBE</v>
      </c>
      <c r="E40" s="3" t="str">
        <f>IF(VLOOKUP(C40,[1]Dossardage!$B$4:$G$203,6,FALSE)="50 m",VLOOKUP(C40,[1]Dossardage!$B$4:$G$203,3,FALSE),"")</f>
        <v>Louis</v>
      </c>
      <c r="F40" s="3" t="str">
        <f>IF(VLOOKUP(C40,[1]Dossardage!$B$4:$G$203,6,FALSE)="50 m",VLOOKUP(C40,[1]Dossardage!$B$4:$G$203,4,FALSE),"")</f>
        <v>BG</v>
      </c>
      <c r="G40" s="3" t="str">
        <f>IF(VLOOKUP(C40,[1]Dossardage!$B$4:$G$203,6,FALSE)="50 m",VLOOKUP(C40,[1]Dossardage!$B$4:$G$203,5,FALSE),"")</f>
        <v>Collège de Raucourt</v>
      </c>
      <c r="H40" s="14">
        <v>8.8000000000000007</v>
      </c>
      <c r="I40" s="10">
        <f>IFERROR(VLOOKUP(H40,$K$7:$L$56,2,TRUE),"0")</f>
        <v>14</v>
      </c>
      <c r="K40" s="14">
        <v>8.3000000000000007</v>
      </c>
      <c r="L40" s="1">
        <f>L39-1</f>
        <v>17</v>
      </c>
    </row>
    <row r="41" spans="2:12" x14ac:dyDescent="0.25">
      <c r="B41" s="12">
        <f>IFERROR(RANK(H41,$H$7:$H$206,1),"")</f>
        <v>59</v>
      </c>
      <c r="C41" s="5">
        <v>235</v>
      </c>
      <c r="D41" s="3" t="str">
        <f>IF(VLOOKUP(C41,[1]Dossardage!$B$4:$G$203,6,FALSE)="50 m",VLOOKUP(C41,[1]Dossardage!$B$4:$G$203,2,FALSE),"")</f>
        <v>LEGRAND--LAMBERT</v>
      </c>
      <c r="E41" s="3" t="str">
        <f>IF(VLOOKUP(C41,[1]Dossardage!$B$4:$G$203,6,FALSE)="50 m",VLOOKUP(C41,[1]Dossardage!$B$4:$G$203,3,FALSE),"")</f>
        <v>Maxence</v>
      </c>
      <c r="F41" s="3" t="str">
        <f>IF(VLOOKUP(C41,[1]Dossardage!$B$4:$G$203,6,FALSE)="50 m",VLOOKUP(C41,[1]Dossardage!$B$4:$G$203,4,FALSE),"")</f>
        <v>BG</v>
      </c>
      <c r="G41" s="3" t="str">
        <f>IF(VLOOKUP(C41,[1]Dossardage!$B$4:$G$203,6,FALSE)="50 m",VLOOKUP(C41,[1]Dossardage!$B$4:$G$203,5,FALSE),"")</f>
        <v>Collège de Raucourt</v>
      </c>
      <c r="H41" s="14">
        <v>8.85</v>
      </c>
      <c r="I41" s="10">
        <f>IFERROR(VLOOKUP(H41,$K$7:$L$56,2,TRUE),"0")</f>
        <v>14</v>
      </c>
      <c r="K41" s="14">
        <v>8.5</v>
      </c>
      <c r="L41" s="1">
        <f>L40-1</f>
        <v>16</v>
      </c>
    </row>
    <row r="42" spans="2:12" x14ac:dyDescent="0.25">
      <c r="B42" s="12">
        <f>IFERROR(RANK(H42,$H$7:$H$206,1),"")</f>
        <v>80</v>
      </c>
      <c r="C42" s="5">
        <v>236</v>
      </c>
      <c r="D42" s="3" t="str">
        <f>IF(VLOOKUP(C42,[1]Dossardage!$B$4:$G$203,6,FALSE)="50 m",VLOOKUP(C42,[1]Dossardage!$B$4:$G$203,2,FALSE),"")</f>
        <v>MARTIN</v>
      </c>
      <c r="E42" s="3" t="str">
        <f>IF(VLOOKUP(C42,[1]Dossardage!$B$4:$G$203,6,FALSE)="50 m",VLOOKUP(C42,[1]Dossardage!$B$4:$G$203,3,FALSE),"")</f>
        <v>Mathis</v>
      </c>
      <c r="F42" s="3" t="str">
        <f>IF(VLOOKUP(C42,[1]Dossardage!$B$4:$G$203,6,FALSE)="50 m",VLOOKUP(C42,[1]Dossardage!$B$4:$G$203,4,FALSE),"")</f>
        <v>BG</v>
      </c>
      <c r="G42" s="3" t="str">
        <f>IF(VLOOKUP(C42,[1]Dossardage!$B$4:$G$203,6,FALSE)="50 m",VLOOKUP(C42,[1]Dossardage!$B$4:$G$203,5,FALSE),"")</f>
        <v>Collège de Raucourt</v>
      </c>
      <c r="H42" s="14">
        <v>9.34</v>
      </c>
      <c r="I42" s="10">
        <f>IFERROR(VLOOKUP(H42,$K$7:$L$56,2,TRUE),"0")</f>
        <v>10</v>
      </c>
      <c r="K42" s="14">
        <v>8.6</v>
      </c>
      <c r="L42" s="1">
        <f>L41-1</f>
        <v>15</v>
      </c>
    </row>
    <row r="43" spans="2:12" x14ac:dyDescent="0.25">
      <c r="B43" s="12">
        <f>IFERROR(RANK(H43,$H$7:$H$206,1),"")</f>
        <v>44</v>
      </c>
      <c r="C43" s="5">
        <v>237</v>
      </c>
      <c r="D43" s="3" t="str">
        <f>IF(VLOOKUP(C43,[1]Dossardage!$B$4:$G$203,6,FALSE)="50 m",VLOOKUP(C43,[1]Dossardage!$B$4:$G$203,2,FALSE),"")</f>
        <v>VAGENENDE</v>
      </c>
      <c r="E43" s="3" t="str">
        <f>IF(VLOOKUP(C43,[1]Dossardage!$B$4:$G$203,6,FALSE)="50 m",VLOOKUP(C43,[1]Dossardage!$B$4:$G$203,3,FALSE),"")</f>
        <v>Enzo</v>
      </c>
      <c r="F43" s="3" t="str">
        <f>IF(VLOOKUP(C43,[1]Dossardage!$B$4:$G$203,6,FALSE)="50 m",VLOOKUP(C43,[1]Dossardage!$B$4:$G$203,4,FALSE),"")</f>
        <v>BG</v>
      </c>
      <c r="G43" s="3" t="str">
        <f>IF(VLOOKUP(C43,[1]Dossardage!$B$4:$G$203,6,FALSE)="50 m",VLOOKUP(C43,[1]Dossardage!$B$4:$G$203,5,FALSE),"")</f>
        <v>Collège de Raucourt</v>
      </c>
      <c r="H43" s="14">
        <v>8.5</v>
      </c>
      <c r="I43" s="10">
        <f>IFERROR(VLOOKUP(H43,$K$7:$L$56,2,TRUE),"0")</f>
        <v>16</v>
      </c>
      <c r="K43" s="14">
        <v>8.8000000000000007</v>
      </c>
      <c r="L43" s="1">
        <f>L42-1</f>
        <v>14</v>
      </c>
    </row>
    <row r="44" spans="2:12" x14ac:dyDescent="0.25">
      <c r="B44" s="12">
        <f>IFERROR(RANK(H44,$H$7:$H$206,1),"")</f>
        <v>10</v>
      </c>
      <c r="C44" s="5">
        <v>238</v>
      </c>
      <c r="D44" s="3" t="str">
        <f>IF(VLOOKUP(C44,[1]Dossardage!$B$4:$G$203,6,FALSE)="50 m",VLOOKUP(C44,[1]Dossardage!$B$4:$G$203,2,FALSE),"")</f>
        <v>DIEUDONNE</v>
      </c>
      <c r="E44" s="3" t="str">
        <f>IF(VLOOKUP(C44,[1]Dossardage!$B$4:$G$203,6,FALSE)="50 m",VLOOKUP(C44,[1]Dossardage!$B$4:$G$203,3,FALSE),"")</f>
        <v>NOE</v>
      </c>
      <c r="F44" s="3" t="str">
        <f>IF(VLOOKUP(C44,[1]Dossardage!$B$4:$G$203,6,FALSE)="50 m",VLOOKUP(C44,[1]Dossardage!$B$4:$G$203,4,FALSE),"")</f>
        <v>BG</v>
      </c>
      <c r="G44" s="3" t="str">
        <f>IF(VLOOKUP(C44,[1]Dossardage!$B$4:$G$203,6,FALSE)="50 m",VLOOKUP(C44,[1]Dossardage!$B$4:$G$203,5,FALSE),"")</f>
        <v>Collège de Raucourt</v>
      </c>
      <c r="H44" s="14">
        <v>7.69</v>
      </c>
      <c r="I44" s="10">
        <f>IFERROR(VLOOKUP(H44,$K$7:$L$56,2,TRUE),"0")</f>
        <v>25</v>
      </c>
      <c r="K44" s="14">
        <v>8.9</v>
      </c>
      <c r="L44" s="1">
        <f>L43-1</f>
        <v>13</v>
      </c>
    </row>
    <row r="45" spans="2:12" x14ac:dyDescent="0.25">
      <c r="B45" s="12">
        <f>IFERROR(RANK(H45,$H$7:$H$206,1),"")</f>
        <v>86</v>
      </c>
      <c r="C45" s="5">
        <v>239</v>
      </c>
      <c r="D45" s="3" t="str">
        <f>IF(VLOOKUP(C45,[1]Dossardage!$B$4:$G$203,6,FALSE)="50 m",VLOOKUP(C45,[1]Dossardage!$B$4:$G$203,2,FALSE),"")</f>
        <v>HUART</v>
      </c>
      <c r="E45" s="3" t="str">
        <f>IF(VLOOKUP(C45,[1]Dossardage!$B$4:$G$203,6,FALSE)="50 m",VLOOKUP(C45,[1]Dossardage!$B$4:$G$203,3,FALSE),"")</f>
        <v>MATTHIS</v>
      </c>
      <c r="F45" s="3" t="str">
        <f>IF(VLOOKUP(C45,[1]Dossardage!$B$4:$G$203,6,FALSE)="50 m",VLOOKUP(C45,[1]Dossardage!$B$4:$G$203,4,FALSE),"")</f>
        <v>BG</v>
      </c>
      <c r="G45" s="3" t="str">
        <f>IF(VLOOKUP(C45,[1]Dossardage!$B$4:$G$203,6,FALSE)="50 m",VLOOKUP(C45,[1]Dossardage!$B$4:$G$203,5,FALSE),"")</f>
        <v>Collège de Raucourt</v>
      </c>
      <c r="H45" s="14">
        <v>9.76</v>
      </c>
      <c r="I45" s="10">
        <f>IFERROR(VLOOKUP(H45,$K$7:$L$56,2,TRUE),"0")</f>
        <v>7</v>
      </c>
      <c r="K45" s="14">
        <v>9</v>
      </c>
      <c r="L45" s="1">
        <f>L44-1</f>
        <v>12</v>
      </c>
    </row>
    <row r="46" spans="2:12" x14ac:dyDescent="0.25">
      <c r="B46" s="12">
        <f>IFERROR(RANK(H46,$H$7:$H$206,1),"")</f>
        <v>30</v>
      </c>
      <c r="C46" s="5">
        <v>240</v>
      </c>
      <c r="D46" s="3" t="str">
        <f>IF(VLOOKUP(C46,[1]Dossardage!$B$4:$G$203,6,FALSE)="50 m",VLOOKUP(C46,[1]Dossardage!$B$4:$G$203,2,FALSE),"")</f>
        <v>LEFEBVRE-CORNIBÉ</v>
      </c>
      <c r="E46" s="3" t="str">
        <f>IF(VLOOKUP(C46,[1]Dossardage!$B$4:$G$203,6,FALSE)="50 m",VLOOKUP(C46,[1]Dossardage!$B$4:$G$203,3,FALSE),"")</f>
        <v>Maël</v>
      </c>
      <c r="F46" s="3" t="str">
        <f>IF(VLOOKUP(C46,[1]Dossardage!$B$4:$G$203,6,FALSE)="50 m",VLOOKUP(C46,[1]Dossardage!$B$4:$G$203,4,FALSE),"")</f>
        <v>BG</v>
      </c>
      <c r="G46" s="3" t="str">
        <f>IF(VLOOKUP(C46,[1]Dossardage!$B$4:$G$203,6,FALSE)="50 m",VLOOKUP(C46,[1]Dossardage!$B$4:$G$203,5,FALSE),"")</f>
        <v>Collège de Raucourt</v>
      </c>
      <c r="H46" s="14">
        <v>8.17</v>
      </c>
      <c r="I46" s="10">
        <f>IFERROR(VLOOKUP(H46,$K$7:$L$56,2,TRUE),"0")</f>
        <v>19</v>
      </c>
      <c r="K46" s="14">
        <v>9.1999999999999993</v>
      </c>
      <c r="L46" s="1">
        <f>L45-1</f>
        <v>11</v>
      </c>
    </row>
    <row r="47" spans="2:12" x14ac:dyDescent="0.25">
      <c r="B47" s="12" t="str">
        <f>IFERROR(RANK(H47,$H$7:$H$206,1),"")</f>
        <v/>
      </c>
      <c r="C47" s="5">
        <v>241</v>
      </c>
      <c r="D47" s="3" t="str">
        <f>IF(VLOOKUP(C47,[1]Dossardage!$B$4:$G$203,6,FALSE)="50 m",VLOOKUP(C47,[1]Dossardage!$B$4:$G$203,2,FALSE),"")</f>
        <v/>
      </c>
      <c r="E47" s="3" t="str">
        <f>IF(VLOOKUP(C47,[1]Dossardage!$B$4:$G$203,6,FALSE)="50 m",VLOOKUP(C47,[1]Dossardage!$B$4:$G$203,3,FALSE),"")</f>
        <v/>
      </c>
      <c r="F47" s="3" t="str">
        <f>IF(VLOOKUP(C47,[1]Dossardage!$B$4:$G$203,6,FALSE)="50 m",VLOOKUP(C47,[1]Dossardage!$B$4:$G$203,4,FALSE),"")</f>
        <v/>
      </c>
      <c r="G47" s="3" t="str">
        <f>IF(VLOOKUP(C47,[1]Dossardage!$B$4:$G$203,6,FALSE)="50 m",VLOOKUP(C47,[1]Dossardage!$B$4:$G$203,5,FALSE),"")</f>
        <v/>
      </c>
      <c r="H47" s="14"/>
      <c r="I47" s="10" t="str">
        <f>IFERROR(VLOOKUP(H47,$K$7:$L$56,2,TRUE),"0")</f>
        <v>0</v>
      </c>
      <c r="K47" s="14">
        <v>9.3000000000000007</v>
      </c>
      <c r="L47" s="1">
        <f>L46-1</f>
        <v>10</v>
      </c>
    </row>
    <row r="48" spans="2:12" x14ac:dyDescent="0.25">
      <c r="B48" s="12" t="str">
        <f>IFERROR(RANK(H48,$H$7:$H$206,1),"")</f>
        <v/>
      </c>
      <c r="C48" s="5">
        <v>242</v>
      </c>
      <c r="D48" s="3" t="str">
        <f>IF(VLOOKUP(C48,[1]Dossardage!$B$4:$G$203,6,FALSE)="50 m",VLOOKUP(C48,[1]Dossardage!$B$4:$G$203,2,FALSE),"")</f>
        <v/>
      </c>
      <c r="E48" s="3" t="str">
        <f>IF(VLOOKUP(C48,[1]Dossardage!$B$4:$G$203,6,FALSE)="50 m",VLOOKUP(C48,[1]Dossardage!$B$4:$G$203,3,FALSE),"")</f>
        <v/>
      </c>
      <c r="F48" s="3" t="str">
        <f>IF(VLOOKUP(C48,[1]Dossardage!$B$4:$G$203,6,FALSE)="50 m",VLOOKUP(C48,[1]Dossardage!$B$4:$G$203,4,FALSE),"")</f>
        <v/>
      </c>
      <c r="G48" s="3" t="str">
        <f>IF(VLOOKUP(C48,[1]Dossardage!$B$4:$G$203,6,FALSE)="50 m",VLOOKUP(C48,[1]Dossardage!$B$4:$G$203,5,FALSE),"")</f>
        <v/>
      </c>
      <c r="H48" s="14"/>
      <c r="I48" s="10" t="str">
        <f>IFERROR(VLOOKUP(H48,$K$7:$L$56,2,TRUE),"0")</f>
        <v>0</v>
      </c>
      <c r="K48" s="14">
        <v>9.5</v>
      </c>
      <c r="L48" s="1">
        <f>L47-1</f>
        <v>9</v>
      </c>
    </row>
    <row r="49" spans="2:12" x14ac:dyDescent="0.25">
      <c r="B49" s="12">
        <f>IFERROR(RANK(H49,$H$7:$H$206,1),"")</f>
        <v>57</v>
      </c>
      <c r="C49" s="5">
        <v>243</v>
      </c>
      <c r="D49" s="3" t="str">
        <f>IF(VLOOKUP(C49,[1]Dossardage!$B$4:$G$203,6,FALSE)="50 m",VLOOKUP(C49,[1]Dossardage!$B$4:$G$203,2,FALSE),"")</f>
        <v>POTERLOT</v>
      </c>
      <c r="E49" s="3" t="str">
        <f>IF(VLOOKUP(C49,[1]Dossardage!$B$4:$G$203,6,FALSE)="50 m",VLOOKUP(C49,[1]Dossardage!$B$4:$G$203,3,FALSE),"")</f>
        <v>Thibault</v>
      </c>
      <c r="F49" s="3" t="str">
        <f>IF(VLOOKUP(C49,[1]Dossardage!$B$4:$G$203,6,FALSE)="50 m",VLOOKUP(C49,[1]Dossardage!$B$4:$G$203,4,FALSE),"")</f>
        <v>BG</v>
      </c>
      <c r="G49" s="3" t="str">
        <f>IF(VLOOKUP(C49,[1]Dossardage!$B$4:$G$203,6,FALSE)="50 m",VLOOKUP(C49,[1]Dossardage!$B$4:$G$203,5,FALSE),"")</f>
        <v>Collège de Raucourt</v>
      </c>
      <c r="H49" s="14">
        <v>8.84</v>
      </c>
      <c r="I49" s="10">
        <f>IFERROR(VLOOKUP(H49,$K$7:$L$56,2,TRUE),"0")</f>
        <v>14</v>
      </c>
      <c r="K49" s="14">
        <v>9.6</v>
      </c>
      <c r="L49" s="1">
        <f>L48-1</f>
        <v>8</v>
      </c>
    </row>
    <row r="50" spans="2:12" x14ac:dyDescent="0.25">
      <c r="B50" s="12">
        <f>IFERROR(RANK(H50,$H$7:$H$206,1),"")</f>
        <v>93</v>
      </c>
      <c r="C50" s="5">
        <v>244</v>
      </c>
      <c r="D50" s="3" t="str">
        <f>IF(VLOOKUP(C50,[1]Dossardage!$B$4:$G$203,6,FALSE)="50 m",VLOOKUP(C50,[1]Dossardage!$B$4:$G$203,2,FALSE),"")</f>
        <v>PERCHERON</v>
      </c>
      <c r="E50" s="3" t="str">
        <f>IF(VLOOKUP(C50,[1]Dossardage!$B$4:$G$203,6,FALSE)="50 m",VLOOKUP(C50,[1]Dossardage!$B$4:$G$203,3,FALSE),"")</f>
        <v>MARCEAU</v>
      </c>
      <c r="F50" s="3" t="str">
        <f>IF(VLOOKUP(C50,[1]Dossardage!$B$4:$G$203,6,FALSE)="50 m",VLOOKUP(C50,[1]Dossardage!$B$4:$G$203,4,FALSE),"")</f>
        <v>BG</v>
      </c>
      <c r="G50" s="3" t="str">
        <f>IF(VLOOKUP(C50,[1]Dossardage!$B$4:$G$203,6,FALSE)="50 m",VLOOKUP(C50,[1]Dossardage!$B$4:$G$203,5,FALSE),"")</f>
        <v>Collège de Raucourt</v>
      </c>
      <c r="H50" s="14">
        <v>10.130000000000001</v>
      </c>
      <c r="I50" s="10">
        <f>IFERROR(VLOOKUP(H50,$K$7:$L$56,2,TRUE),"0")</f>
        <v>5</v>
      </c>
      <c r="K50" s="14">
        <v>9.6999999999999993</v>
      </c>
      <c r="L50" s="1">
        <f>L49-1</f>
        <v>7</v>
      </c>
    </row>
    <row r="51" spans="2:12" x14ac:dyDescent="0.25">
      <c r="B51" s="12" t="str">
        <f>IFERROR(RANK(H51,$H$7:$H$206,1),"")</f>
        <v/>
      </c>
      <c r="C51" s="5">
        <v>245</v>
      </c>
      <c r="D51" s="3" t="str">
        <f>IF(VLOOKUP(C51,[1]Dossardage!$B$4:$G$203,6,FALSE)="50 m",VLOOKUP(C51,[1]Dossardage!$B$4:$G$203,2,FALSE),"")</f>
        <v/>
      </c>
      <c r="E51" s="3" t="str">
        <f>IF(VLOOKUP(C51,[1]Dossardage!$B$4:$G$203,6,FALSE)="50 m",VLOOKUP(C51,[1]Dossardage!$B$4:$G$203,3,FALSE),"")</f>
        <v/>
      </c>
      <c r="F51" s="3" t="str">
        <f>IF(VLOOKUP(C51,[1]Dossardage!$B$4:$G$203,6,FALSE)="50 m",VLOOKUP(C51,[1]Dossardage!$B$4:$G$203,4,FALSE),"")</f>
        <v/>
      </c>
      <c r="G51" s="3" t="str">
        <f>IF(VLOOKUP(C51,[1]Dossardage!$B$4:$G$203,6,FALSE)="50 m",VLOOKUP(C51,[1]Dossardage!$B$4:$G$203,5,FALSE),"")</f>
        <v/>
      </c>
      <c r="H51" s="14"/>
      <c r="I51" s="10" t="str">
        <f>IFERROR(VLOOKUP(H51,$K$7:$L$56,2,TRUE),"0")</f>
        <v>0</v>
      </c>
      <c r="K51" s="14">
        <v>9.9</v>
      </c>
      <c r="L51" s="1">
        <f>L50-1</f>
        <v>6</v>
      </c>
    </row>
    <row r="52" spans="2:12" x14ac:dyDescent="0.25">
      <c r="B52" s="12" t="str">
        <f>IFERROR(RANK(H52,$H$7:$H$206,1),"")</f>
        <v/>
      </c>
      <c r="C52" s="5">
        <v>246</v>
      </c>
      <c r="D52" s="3" t="str">
        <f>IF(VLOOKUP(C52,[1]Dossardage!$B$4:$G$203,6,FALSE)="50 m",VLOOKUP(C52,[1]Dossardage!$B$4:$G$203,2,FALSE),"")</f>
        <v/>
      </c>
      <c r="E52" s="3" t="str">
        <f>IF(VLOOKUP(C52,[1]Dossardage!$B$4:$G$203,6,FALSE)="50 m",VLOOKUP(C52,[1]Dossardage!$B$4:$G$203,3,FALSE),"")</f>
        <v/>
      </c>
      <c r="F52" s="3" t="str">
        <f>IF(VLOOKUP(C52,[1]Dossardage!$B$4:$G$203,6,FALSE)="50 m",VLOOKUP(C52,[1]Dossardage!$B$4:$G$203,4,FALSE),"")</f>
        <v/>
      </c>
      <c r="G52" s="3" t="str">
        <f>IF(VLOOKUP(C52,[1]Dossardage!$B$4:$G$203,6,FALSE)="50 m",VLOOKUP(C52,[1]Dossardage!$B$4:$G$203,5,FALSE),"")</f>
        <v/>
      </c>
      <c r="H52" s="20"/>
      <c r="I52" s="10" t="str">
        <f>IFERROR(VLOOKUP(H52,$K$7:$L$56,2,TRUE),"0")</f>
        <v>0</v>
      </c>
      <c r="K52" s="14">
        <v>10</v>
      </c>
      <c r="L52" s="1">
        <f>L51-1</f>
        <v>5</v>
      </c>
    </row>
    <row r="53" spans="2:12" x14ac:dyDescent="0.25">
      <c r="B53" s="12" t="str">
        <f>IFERROR(RANK(H53,$H$7:$H$206,1),"")</f>
        <v/>
      </c>
      <c r="C53" s="5">
        <v>247</v>
      </c>
      <c r="D53" s="3" t="str">
        <f>IF(VLOOKUP(C53,[1]Dossardage!$B$4:$G$203,6,FALSE)="50 m",VLOOKUP(C53,[1]Dossardage!$B$4:$G$203,2,FALSE),"")</f>
        <v/>
      </c>
      <c r="E53" s="3" t="str">
        <f>IF(VLOOKUP(C53,[1]Dossardage!$B$4:$G$203,6,FALSE)="50 m",VLOOKUP(C53,[1]Dossardage!$B$4:$G$203,3,FALSE),"")</f>
        <v/>
      </c>
      <c r="F53" s="3" t="str">
        <f>IF(VLOOKUP(C53,[1]Dossardage!$B$4:$G$203,6,FALSE)="50 m",VLOOKUP(C53,[1]Dossardage!$B$4:$G$203,4,FALSE),"")</f>
        <v/>
      </c>
      <c r="G53" s="3" t="str">
        <f>IF(VLOOKUP(C53,[1]Dossardage!$B$4:$G$203,6,FALSE)="50 m",VLOOKUP(C53,[1]Dossardage!$B$4:$G$203,5,FALSE),"")</f>
        <v/>
      </c>
      <c r="H53" s="20"/>
      <c r="I53" s="10" t="str">
        <f>IFERROR(VLOOKUP(H53,$K$7:$L$56,2,TRUE),"0")</f>
        <v>0</v>
      </c>
      <c r="K53" s="14">
        <v>10.199999999999999</v>
      </c>
      <c r="L53" s="1">
        <f>L52-1</f>
        <v>4</v>
      </c>
    </row>
    <row r="54" spans="2:12" x14ac:dyDescent="0.25">
      <c r="B54" s="12" t="str">
        <f>IFERROR(RANK(H54,$H$7:$H$206,1),"")</f>
        <v/>
      </c>
      <c r="C54" s="5">
        <v>248</v>
      </c>
      <c r="D54" s="3" t="str">
        <f>IF(VLOOKUP(C54,[1]Dossardage!$B$4:$G$203,6,FALSE)="50 m",VLOOKUP(C54,[1]Dossardage!$B$4:$G$203,2,FALSE),"")</f>
        <v>RICHARD-MAUPILLIER</v>
      </c>
      <c r="E54" s="3" t="str">
        <f>IF(VLOOKUP(C54,[1]Dossardage!$B$4:$G$203,6,FALSE)="50 m",VLOOKUP(C54,[1]Dossardage!$B$4:$G$203,3,FALSE),"")</f>
        <v>Tristan</v>
      </c>
      <c r="F54" s="3" t="str">
        <f>IF(VLOOKUP(C54,[1]Dossardage!$B$4:$G$203,6,FALSE)="50 m",VLOOKUP(C54,[1]Dossardage!$B$4:$G$203,4,FALSE),"")</f>
        <v>BG</v>
      </c>
      <c r="G54" s="3" t="str">
        <f>IF(VLOOKUP(C54,[1]Dossardage!$B$4:$G$203,6,FALSE)="50 m",VLOOKUP(C54,[1]Dossardage!$B$4:$G$203,5,FALSE),"")</f>
        <v>Collège de Raucourt</v>
      </c>
      <c r="H54" s="20"/>
      <c r="I54" s="10" t="str">
        <f>IFERROR(VLOOKUP(H54,$K$7:$L$56,2,TRUE),"0")</f>
        <v>0</v>
      </c>
      <c r="K54" s="14">
        <v>10.3</v>
      </c>
      <c r="L54" s="1">
        <f>L53-1</f>
        <v>3</v>
      </c>
    </row>
    <row r="55" spans="2:12" x14ac:dyDescent="0.25">
      <c r="B55" s="12">
        <f>IFERROR(RANK(H55,$H$7:$H$206,1),"")</f>
        <v>1</v>
      </c>
      <c r="C55" s="5">
        <v>249</v>
      </c>
      <c r="D55" s="3" t="str">
        <f>IF(VLOOKUP(C55,[1]Dossardage!$B$4:$G$203,6,FALSE)="50 m",VLOOKUP(C55,[1]Dossardage!$B$4:$G$203,2,FALSE),"")</f>
        <v>PINTEAUX</v>
      </c>
      <c r="E55" s="3" t="str">
        <f>IF(VLOOKUP(C55,[1]Dossardage!$B$4:$G$203,6,FALSE)="50 m",VLOOKUP(C55,[1]Dossardage!$B$4:$G$203,3,FALSE),"")</f>
        <v>SACHA</v>
      </c>
      <c r="F55" s="3" t="str">
        <f>IF(VLOOKUP(C55,[1]Dossardage!$B$4:$G$203,6,FALSE)="50 m",VLOOKUP(C55,[1]Dossardage!$B$4:$G$203,4,FALSE),"")</f>
        <v>BG</v>
      </c>
      <c r="G55" s="3" t="str">
        <f>IF(VLOOKUP(C55,[1]Dossardage!$B$4:$G$203,6,FALSE)="50 m",VLOOKUP(C55,[1]Dossardage!$B$4:$G$203,5,FALSE),"")</f>
        <v>Collège du Blanc Marais</v>
      </c>
      <c r="H55" s="20">
        <v>6.9</v>
      </c>
      <c r="I55" s="10">
        <f>IFERROR(VLOOKUP(H55,$K$7:$L$56,2,TRUE),"0")</f>
        <v>37</v>
      </c>
      <c r="K55" s="14">
        <v>10.5</v>
      </c>
      <c r="L55" s="1">
        <f>L54-1</f>
        <v>2</v>
      </c>
    </row>
    <row r="56" spans="2:12" x14ac:dyDescent="0.25">
      <c r="B56" s="12">
        <f>IFERROR(RANK(H56,$H$7:$H$206,1),"")</f>
        <v>78</v>
      </c>
      <c r="C56" s="5">
        <v>250</v>
      </c>
      <c r="D56" s="3" t="str">
        <f>IF(VLOOKUP(C56,[1]Dossardage!$B$4:$G$203,6,FALSE)="50 m",VLOOKUP(C56,[1]Dossardage!$B$4:$G$203,2,FALSE),"")</f>
        <v>METZ</v>
      </c>
      <c r="E56" s="3" t="str">
        <f>IF(VLOOKUP(C56,[1]Dossardage!$B$4:$G$203,6,FALSE)="50 m",VLOOKUP(C56,[1]Dossardage!$B$4:$G$203,3,FALSE),"")</f>
        <v>CLEMENT</v>
      </c>
      <c r="F56" s="3" t="str">
        <f>IF(VLOOKUP(C56,[1]Dossardage!$B$4:$G$203,6,FALSE)="50 m",VLOOKUP(C56,[1]Dossardage!$B$4:$G$203,4,FALSE),"")</f>
        <v>BG</v>
      </c>
      <c r="G56" s="3" t="str">
        <f>IF(VLOOKUP(C56,[1]Dossardage!$B$4:$G$203,6,FALSE)="50 m",VLOOKUP(C56,[1]Dossardage!$B$4:$G$203,5,FALSE),"")</f>
        <v>Collège du Blanc Marais</v>
      </c>
      <c r="H56" s="20">
        <v>9.2200000000000006</v>
      </c>
      <c r="I56" s="10">
        <f>IFERROR(VLOOKUP(H56,$K$7:$L$56,2,TRUE),"0")</f>
        <v>11</v>
      </c>
      <c r="K56" s="14">
        <v>11</v>
      </c>
      <c r="L56" s="1">
        <f>L55-1</f>
        <v>1</v>
      </c>
    </row>
    <row r="57" spans="2:12" x14ac:dyDescent="0.25">
      <c r="B57" s="12">
        <f>IFERROR(RANK(H57,$H$7:$H$206,1),"")</f>
        <v>43</v>
      </c>
      <c r="C57" s="5">
        <v>251</v>
      </c>
      <c r="D57" s="3" t="str">
        <f>IF(VLOOKUP(C57,[1]Dossardage!$B$4:$G$203,6,FALSE)="50 m",VLOOKUP(C57,[1]Dossardage!$B$4:$G$203,2,FALSE),"")</f>
        <v>PINTEAUX</v>
      </c>
      <c r="E57" s="3" t="str">
        <f>IF(VLOOKUP(C57,[1]Dossardage!$B$4:$G$203,6,FALSE)="50 m",VLOOKUP(C57,[1]Dossardage!$B$4:$G$203,3,FALSE),"")</f>
        <v>LEON</v>
      </c>
      <c r="F57" s="3" t="str">
        <f>IF(VLOOKUP(C57,[1]Dossardage!$B$4:$G$203,6,FALSE)="50 m",VLOOKUP(C57,[1]Dossardage!$B$4:$G$203,4,FALSE),"")</f>
        <v>BG</v>
      </c>
      <c r="G57" s="3" t="str">
        <f>IF(VLOOKUP(C57,[1]Dossardage!$B$4:$G$203,6,FALSE)="50 m",VLOOKUP(C57,[1]Dossardage!$B$4:$G$203,5,FALSE),"")</f>
        <v>Collège du Blanc Marais</v>
      </c>
      <c r="H57" s="20">
        <v>8.4700000000000006</v>
      </c>
      <c r="I57" s="10">
        <f>IFERROR(VLOOKUP(H57,$K$7:$L$56,2,TRUE),"0")</f>
        <v>17</v>
      </c>
    </row>
    <row r="58" spans="2:12" x14ac:dyDescent="0.25">
      <c r="B58" s="12" t="str">
        <f>IFERROR(RANK(H58,$H$7:$H$206,1),"")</f>
        <v/>
      </c>
      <c r="C58" s="5">
        <v>252</v>
      </c>
      <c r="D58" s="3" t="str">
        <f>IF(VLOOKUP(C58,[1]Dossardage!$B$4:$G$203,6,FALSE)="50 m",VLOOKUP(C58,[1]Dossardage!$B$4:$G$203,2,FALSE),"")</f>
        <v/>
      </c>
      <c r="E58" s="3" t="str">
        <f>IF(VLOOKUP(C58,[1]Dossardage!$B$4:$G$203,6,FALSE)="50 m",VLOOKUP(C58,[1]Dossardage!$B$4:$G$203,3,FALSE),"")</f>
        <v/>
      </c>
      <c r="F58" s="3" t="str">
        <f>IF(VLOOKUP(C58,[1]Dossardage!$B$4:$G$203,6,FALSE)="50 m",VLOOKUP(C58,[1]Dossardage!$B$4:$G$203,4,FALSE),"")</f>
        <v/>
      </c>
      <c r="G58" s="3" t="str">
        <f>IF(VLOOKUP(C58,[1]Dossardage!$B$4:$G$203,6,FALSE)="50 m",VLOOKUP(C58,[1]Dossardage!$B$4:$G$203,5,FALSE),"")</f>
        <v/>
      </c>
      <c r="H58" s="20"/>
      <c r="I58" s="10" t="str">
        <f>IFERROR(VLOOKUP(H58,$K$7:$L$56,2,TRUE),"0")</f>
        <v>0</v>
      </c>
    </row>
    <row r="59" spans="2:12" x14ac:dyDescent="0.25">
      <c r="B59" s="12">
        <f>IFERROR(RANK(H59,$H$7:$H$206,1),"")</f>
        <v>22</v>
      </c>
      <c r="C59" s="5">
        <v>253</v>
      </c>
      <c r="D59" s="3" t="str">
        <f>IF(VLOOKUP(C59,[1]Dossardage!$B$4:$G$203,6,FALSE)="50 m",VLOOKUP(C59,[1]Dossardage!$B$4:$G$203,2,FALSE),"")</f>
        <v>MAURICE</v>
      </c>
      <c r="E59" s="3" t="str">
        <f>IF(VLOOKUP(C59,[1]Dossardage!$B$4:$G$203,6,FALSE)="50 m",VLOOKUP(C59,[1]Dossardage!$B$4:$G$203,3,FALSE),"")</f>
        <v>MARIUS</v>
      </c>
      <c r="F59" s="3" t="str">
        <f>IF(VLOOKUP(C59,[1]Dossardage!$B$4:$G$203,6,FALSE)="50 m",VLOOKUP(C59,[1]Dossardage!$B$4:$G$203,4,FALSE),"")</f>
        <v>BG</v>
      </c>
      <c r="G59" s="3" t="str">
        <f>IF(VLOOKUP(C59,[1]Dossardage!$B$4:$G$203,6,FALSE)="50 m",VLOOKUP(C59,[1]Dossardage!$B$4:$G$203,5,FALSE),"")</f>
        <v>Collège du Blanc Marais</v>
      </c>
      <c r="H59" s="20">
        <v>8.0500000000000007</v>
      </c>
      <c r="I59" s="10">
        <f>IFERROR(VLOOKUP(H59,$K$7:$L$56,2,TRUE),"0")</f>
        <v>19</v>
      </c>
    </row>
    <row r="60" spans="2:12" x14ac:dyDescent="0.25">
      <c r="B60" s="12">
        <f>IFERROR(RANK(H60,$H$7:$H$206,1),"")</f>
        <v>89</v>
      </c>
      <c r="C60" s="5">
        <v>254</v>
      </c>
      <c r="D60" s="3" t="str">
        <f>IF(VLOOKUP(C60,[1]Dossardage!$B$4:$G$203,6,FALSE)="50 m",VLOOKUP(C60,[1]Dossardage!$B$4:$G$203,2,FALSE),"")</f>
        <v>ENGEL</v>
      </c>
      <c r="E60" s="3" t="str">
        <f>IF(VLOOKUP(C60,[1]Dossardage!$B$4:$G$203,6,FALSE)="50 m",VLOOKUP(C60,[1]Dossardage!$B$4:$G$203,3,FALSE),"")</f>
        <v>MAXENCE</v>
      </c>
      <c r="F60" s="3" t="str">
        <f>IF(VLOOKUP(C60,[1]Dossardage!$B$4:$G$203,6,FALSE)="50 m",VLOOKUP(C60,[1]Dossardage!$B$4:$G$203,4,FALSE),"")</f>
        <v>BG</v>
      </c>
      <c r="G60" s="3" t="str">
        <f>IF(VLOOKUP(C60,[1]Dossardage!$B$4:$G$203,6,FALSE)="50 m",VLOOKUP(C60,[1]Dossardage!$B$4:$G$203,5,FALSE),"")</f>
        <v>Collège du Blanc Marais</v>
      </c>
      <c r="H60" s="20">
        <v>10.029999999999999</v>
      </c>
      <c r="I60" s="10">
        <f>IFERROR(VLOOKUP(H60,$K$7:$L$56,2,TRUE),"0")</f>
        <v>5</v>
      </c>
    </row>
    <row r="61" spans="2:12" x14ac:dyDescent="0.25">
      <c r="B61" s="12" t="str">
        <f>IFERROR(RANK(H61,$H$7:$H$206,1),"")</f>
        <v/>
      </c>
      <c r="C61" s="5">
        <v>255</v>
      </c>
      <c r="D61" s="3" t="str">
        <f>IF(VLOOKUP(C61,[1]Dossardage!$B$4:$G$203,6,FALSE)="50 m",VLOOKUP(C61,[1]Dossardage!$B$4:$G$203,2,FALSE),"")</f>
        <v/>
      </c>
      <c r="E61" s="3" t="str">
        <f>IF(VLOOKUP(C61,[1]Dossardage!$B$4:$G$203,6,FALSE)="50 m",VLOOKUP(C61,[1]Dossardage!$B$4:$G$203,3,FALSE),"")</f>
        <v/>
      </c>
      <c r="F61" s="3" t="str">
        <f>IF(VLOOKUP(C61,[1]Dossardage!$B$4:$G$203,6,FALSE)="50 m",VLOOKUP(C61,[1]Dossardage!$B$4:$G$203,4,FALSE),"")</f>
        <v/>
      </c>
      <c r="G61" s="3" t="str">
        <f>IF(VLOOKUP(C61,[1]Dossardage!$B$4:$G$203,6,FALSE)="50 m",VLOOKUP(C61,[1]Dossardage!$B$4:$G$203,5,FALSE),"")</f>
        <v/>
      </c>
      <c r="H61" s="20"/>
      <c r="I61" s="10" t="str">
        <f>IFERROR(VLOOKUP(H61,$K$7:$L$56,2,TRUE),"0")</f>
        <v>0</v>
      </c>
    </row>
    <row r="62" spans="2:12" x14ac:dyDescent="0.25">
      <c r="B62" s="12">
        <f>IFERROR(RANK(H62,$H$7:$H$206,1),"")</f>
        <v>35</v>
      </c>
      <c r="C62" s="5">
        <v>256</v>
      </c>
      <c r="D62" s="3" t="str">
        <f>IF(VLOOKUP(C62,[1]Dossardage!$B$4:$G$203,6,FALSE)="50 m",VLOOKUP(C62,[1]Dossardage!$B$4:$G$203,2,FALSE),"")</f>
        <v>DE ARAUJO</v>
      </c>
      <c r="E62" s="3" t="str">
        <f>IF(VLOOKUP(C62,[1]Dossardage!$B$4:$G$203,6,FALSE)="50 m",VLOOKUP(C62,[1]Dossardage!$B$4:$G$203,3,FALSE),"")</f>
        <v>MARCO</v>
      </c>
      <c r="F62" s="3" t="str">
        <f>IF(VLOOKUP(C62,[1]Dossardage!$B$4:$G$203,6,FALSE)="50 m",VLOOKUP(C62,[1]Dossardage!$B$4:$G$203,4,FALSE),"")</f>
        <v>BG</v>
      </c>
      <c r="G62" s="3" t="str">
        <f>IF(VLOOKUP(C62,[1]Dossardage!$B$4:$G$203,6,FALSE)="50 m",VLOOKUP(C62,[1]Dossardage!$B$4:$G$203,5,FALSE),"")</f>
        <v>Collège du Val de Meuse</v>
      </c>
      <c r="H62" s="20">
        <v>8.35</v>
      </c>
      <c r="I62" s="10">
        <f>IFERROR(VLOOKUP(H62,$K$7:$L$56,2,TRUE),"0")</f>
        <v>17</v>
      </c>
    </row>
    <row r="63" spans="2:12" x14ac:dyDescent="0.25">
      <c r="B63" s="12" t="str">
        <f>IFERROR(RANK(H63,$H$7:$H$206,1),"")</f>
        <v/>
      </c>
      <c r="C63" s="5">
        <v>257</v>
      </c>
      <c r="D63" s="3" t="str">
        <f>IF(VLOOKUP(C63,[1]Dossardage!$B$4:$G$203,6,FALSE)="50 m",VLOOKUP(C63,[1]Dossardage!$B$4:$G$203,2,FALSE),"")</f>
        <v/>
      </c>
      <c r="E63" s="3" t="str">
        <f>IF(VLOOKUP(C63,[1]Dossardage!$B$4:$G$203,6,FALSE)="50 m",VLOOKUP(C63,[1]Dossardage!$B$4:$G$203,3,FALSE),"")</f>
        <v/>
      </c>
      <c r="F63" s="3" t="str">
        <f>IF(VLOOKUP(C63,[1]Dossardage!$B$4:$G$203,6,FALSE)="50 m",VLOOKUP(C63,[1]Dossardage!$B$4:$G$203,4,FALSE),"")</f>
        <v/>
      </c>
      <c r="G63" s="3" t="str">
        <f>IF(VLOOKUP(C63,[1]Dossardage!$B$4:$G$203,6,FALSE)="50 m",VLOOKUP(C63,[1]Dossardage!$B$4:$G$203,5,FALSE),"")</f>
        <v/>
      </c>
      <c r="H63" s="20"/>
      <c r="I63" s="10" t="str">
        <f>IFERROR(VLOOKUP(H63,$K$7:$L$56,2,TRUE),"0")</f>
        <v>0</v>
      </c>
    </row>
    <row r="64" spans="2:12" x14ac:dyDescent="0.25">
      <c r="B64" s="12">
        <f>IFERROR(RANK(H64,$H$7:$H$206,1),"")</f>
        <v>76</v>
      </c>
      <c r="C64" s="5">
        <v>258</v>
      </c>
      <c r="D64" s="3" t="str">
        <f>IF(VLOOKUP(C64,[1]Dossardage!$B$4:$G$203,6,FALSE)="50 m",VLOOKUP(C64,[1]Dossardage!$B$4:$G$203,2,FALSE),"")</f>
        <v>MORASSI</v>
      </c>
      <c r="E64" s="3" t="str">
        <f>IF(VLOOKUP(C64,[1]Dossardage!$B$4:$G$203,6,FALSE)="50 m",VLOOKUP(C64,[1]Dossardage!$B$4:$G$203,3,FALSE),"")</f>
        <v>PIERRE</v>
      </c>
      <c r="F64" s="3" t="str">
        <f>IF(VLOOKUP(C64,[1]Dossardage!$B$4:$G$203,6,FALSE)="50 m",VLOOKUP(C64,[1]Dossardage!$B$4:$G$203,4,FALSE),"")</f>
        <v>BG</v>
      </c>
      <c r="G64" s="3" t="str">
        <f>IF(VLOOKUP(C64,[1]Dossardage!$B$4:$G$203,6,FALSE)="50 m",VLOOKUP(C64,[1]Dossardage!$B$4:$G$203,5,FALSE),"")</f>
        <v>Collège du Val de Meuse</v>
      </c>
      <c r="H64" s="20">
        <v>9.06</v>
      </c>
      <c r="I64" s="10">
        <f>IFERROR(VLOOKUP(H64,$K$7:$L$56,2,TRUE),"0")</f>
        <v>12</v>
      </c>
    </row>
    <row r="65" spans="2:9" x14ac:dyDescent="0.25">
      <c r="B65" s="12">
        <f>IFERROR(RANK(H65,$H$7:$H$206,1),"")</f>
        <v>67</v>
      </c>
      <c r="C65" s="5">
        <v>259</v>
      </c>
      <c r="D65" s="3" t="str">
        <f>IF(VLOOKUP(C65,[1]Dossardage!$B$4:$G$203,6,FALSE)="50 m",VLOOKUP(C65,[1]Dossardage!$B$4:$G$203,2,FALSE),"")</f>
        <v>REMY</v>
      </c>
      <c r="E65" s="3" t="str">
        <f>IF(VLOOKUP(C65,[1]Dossardage!$B$4:$G$203,6,FALSE)="50 m",VLOOKUP(C65,[1]Dossardage!$B$4:$G$203,3,FALSE),"")</f>
        <v>Jules</v>
      </c>
      <c r="F65" s="3" t="str">
        <f>IF(VLOOKUP(C65,[1]Dossardage!$B$4:$G$203,6,FALSE)="50 m",VLOOKUP(C65,[1]Dossardage!$B$4:$G$203,4,FALSE),"")</f>
        <v>BG</v>
      </c>
      <c r="G65" s="3" t="str">
        <f>IF(VLOOKUP(C65,[1]Dossardage!$B$4:$G$203,6,FALSE)="50 m",VLOOKUP(C65,[1]Dossardage!$B$4:$G$203,5,FALSE),"")</f>
        <v>Collège du Val de Meuse</v>
      </c>
      <c r="H65" s="20">
        <v>8.9</v>
      </c>
      <c r="I65" s="10">
        <f>IFERROR(VLOOKUP(H65,$K$7:$L$56,2,TRUE),"0")</f>
        <v>13</v>
      </c>
    </row>
    <row r="66" spans="2:9" x14ac:dyDescent="0.25">
      <c r="B66" s="12">
        <f>IFERROR(RANK(H66,$H$7:$H$206,1),"")</f>
        <v>53</v>
      </c>
      <c r="C66" s="5">
        <v>260</v>
      </c>
      <c r="D66" s="3" t="str">
        <f>IF(VLOOKUP(C66,[1]Dossardage!$B$4:$G$203,6,FALSE)="50 m",VLOOKUP(C66,[1]Dossardage!$B$4:$G$203,2,FALSE),"")</f>
        <v>THOUE</v>
      </c>
      <c r="E66" s="3" t="str">
        <f>IF(VLOOKUP(C66,[1]Dossardage!$B$4:$G$203,6,FALSE)="50 m",VLOOKUP(C66,[1]Dossardage!$B$4:$G$203,3,FALSE),"")</f>
        <v>Nolan</v>
      </c>
      <c r="F66" s="3" t="str">
        <f>IF(VLOOKUP(C66,[1]Dossardage!$B$4:$G$203,6,FALSE)="50 m",VLOOKUP(C66,[1]Dossardage!$B$4:$G$203,4,FALSE),"")</f>
        <v>BG</v>
      </c>
      <c r="G66" s="3" t="str">
        <f>IF(VLOOKUP(C66,[1]Dossardage!$B$4:$G$203,6,FALSE)="50 m",VLOOKUP(C66,[1]Dossardage!$B$4:$G$203,5,FALSE),"")</f>
        <v>Collège du Val de Meuse</v>
      </c>
      <c r="H66" s="20">
        <v>8.81</v>
      </c>
      <c r="I66" s="10">
        <f>IFERROR(VLOOKUP(H66,$K$7:$L$56,2,TRUE),"0")</f>
        <v>14</v>
      </c>
    </row>
    <row r="67" spans="2:9" x14ac:dyDescent="0.25">
      <c r="B67" s="12" t="str">
        <f>IFERROR(RANK(H67,$H$7:$H$206,1),"")</f>
        <v/>
      </c>
      <c r="C67" s="5">
        <v>261</v>
      </c>
      <c r="D67" s="3" t="str">
        <f>IF(VLOOKUP(C67,[1]Dossardage!$B$4:$G$203,6,FALSE)="50 m",VLOOKUP(C67,[1]Dossardage!$B$4:$G$203,2,FALSE),"")</f>
        <v/>
      </c>
      <c r="E67" s="3" t="str">
        <f>IF(VLOOKUP(C67,[1]Dossardage!$B$4:$G$203,6,FALSE)="50 m",VLOOKUP(C67,[1]Dossardage!$B$4:$G$203,3,FALSE),"")</f>
        <v/>
      </c>
      <c r="F67" s="3" t="str">
        <f>IF(VLOOKUP(C67,[1]Dossardage!$B$4:$G$203,6,FALSE)="50 m",VLOOKUP(C67,[1]Dossardage!$B$4:$G$203,4,FALSE),"")</f>
        <v/>
      </c>
      <c r="G67" s="3" t="str">
        <f>IF(VLOOKUP(C67,[1]Dossardage!$B$4:$G$203,6,FALSE)="50 m",VLOOKUP(C67,[1]Dossardage!$B$4:$G$203,5,FALSE),"")</f>
        <v/>
      </c>
      <c r="H67" s="20"/>
      <c r="I67" s="10" t="str">
        <f>IFERROR(VLOOKUP(H67,$K$7:$L$56,2,TRUE),"0")</f>
        <v>0</v>
      </c>
    </row>
    <row r="68" spans="2:9" x14ac:dyDescent="0.25">
      <c r="B68" s="12" t="str">
        <f>IFERROR(RANK(H68,$H$7:$H$206,1),"")</f>
        <v/>
      </c>
      <c r="C68" s="5">
        <v>262</v>
      </c>
      <c r="D68" s="3" t="str">
        <f>IF(VLOOKUP(C68,[1]Dossardage!$B$4:$G$203,6,FALSE)="50 m",VLOOKUP(C68,[1]Dossardage!$B$4:$G$203,2,FALSE),"")</f>
        <v/>
      </c>
      <c r="E68" s="3" t="str">
        <f>IF(VLOOKUP(C68,[1]Dossardage!$B$4:$G$203,6,FALSE)="50 m",VLOOKUP(C68,[1]Dossardage!$B$4:$G$203,3,FALSE),"")</f>
        <v/>
      </c>
      <c r="F68" s="3" t="str">
        <f>IF(VLOOKUP(C68,[1]Dossardage!$B$4:$G$203,6,FALSE)="50 m",VLOOKUP(C68,[1]Dossardage!$B$4:$G$203,4,FALSE),"")</f>
        <v/>
      </c>
      <c r="G68" s="3" t="str">
        <f>IF(VLOOKUP(C68,[1]Dossardage!$B$4:$G$203,6,FALSE)="50 m",VLOOKUP(C68,[1]Dossardage!$B$4:$G$203,5,FALSE),"")</f>
        <v/>
      </c>
      <c r="H68" s="20"/>
      <c r="I68" s="10" t="str">
        <f>IFERROR(VLOOKUP(H68,$K$7:$L$56,2,TRUE),"0")</f>
        <v>0</v>
      </c>
    </row>
    <row r="69" spans="2:9" x14ac:dyDescent="0.25">
      <c r="B69" s="12" t="str">
        <f>IFERROR(RANK(H69,$H$7:$H$206,1),"")</f>
        <v/>
      </c>
      <c r="C69" s="5">
        <v>263</v>
      </c>
      <c r="D69" s="3" t="str">
        <f>IF(VLOOKUP(C69,[1]Dossardage!$B$4:$G$203,6,FALSE)="50 m",VLOOKUP(C69,[1]Dossardage!$B$4:$G$203,2,FALSE),"")</f>
        <v/>
      </c>
      <c r="E69" s="3" t="str">
        <f>IF(VLOOKUP(C69,[1]Dossardage!$B$4:$G$203,6,FALSE)="50 m",VLOOKUP(C69,[1]Dossardage!$B$4:$G$203,3,FALSE),"")</f>
        <v/>
      </c>
      <c r="F69" s="3" t="str">
        <f>IF(VLOOKUP(C69,[1]Dossardage!$B$4:$G$203,6,FALSE)="50 m",VLOOKUP(C69,[1]Dossardage!$B$4:$G$203,4,FALSE),"")</f>
        <v/>
      </c>
      <c r="G69" s="3" t="str">
        <f>IF(VLOOKUP(C69,[1]Dossardage!$B$4:$G$203,6,FALSE)="50 m",VLOOKUP(C69,[1]Dossardage!$B$4:$G$203,5,FALSE),"")</f>
        <v/>
      </c>
      <c r="H69" s="20"/>
      <c r="I69" s="10" t="str">
        <f>IFERROR(VLOOKUP(H69,$K$7:$L$56,2,TRUE),"0")</f>
        <v>0</v>
      </c>
    </row>
    <row r="70" spans="2:9" x14ac:dyDescent="0.25">
      <c r="B70" s="12">
        <f>IFERROR(RANK(H70,$H$7:$H$206,1),"")</f>
        <v>42</v>
      </c>
      <c r="C70" s="5">
        <v>264</v>
      </c>
      <c r="D70" s="3" t="str">
        <f>IF(VLOOKUP(C70,[1]Dossardage!$B$4:$G$203,6,FALSE)="50 m",VLOOKUP(C70,[1]Dossardage!$B$4:$G$203,2,FALSE),"")</f>
        <v>VAN COPENOLLE</v>
      </c>
      <c r="E70" s="3" t="str">
        <f>IF(VLOOKUP(C70,[1]Dossardage!$B$4:$G$203,6,FALSE)="50 m",VLOOKUP(C70,[1]Dossardage!$B$4:$G$203,3,FALSE),"")</f>
        <v>Jules</v>
      </c>
      <c r="F70" s="3" t="str">
        <f>IF(VLOOKUP(C70,[1]Dossardage!$B$4:$G$203,6,FALSE)="50 m",VLOOKUP(C70,[1]Dossardage!$B$4:$G$203,4,FALSE),"")</f>
        <v>BG</v>
      </c>
      <c r="G70" s="3" t="str">
        <f>IF(VLOOKUP(C70,[1]Dossardage!$B$4:$G$203,6,FALSE)="50 m",VLOOKUP(C70,[1]Dossardage!$B$4:$G$203,5,FALSE),"")</f>
        <v>Collège Elisabeth de Nassau</v>
      </c>
      <c r="H70" s="20">
        <v>8.4600000000000009</v>
      </c>
      <c r="I70" s="10">
        <f>IFERROR(VLOOKUP(H70,$K$7:$L$56,2,TRUE),"0")</f>
        <v>17</v>
      </c>
    </row>
    <row r="71" spans="2:9" x14ac:dyDescent="0.25">
      <c r="B71" s="12">
        <f>IFERROR(RANK(H71,$H$7:$H$206,1),"")</f>
        <v>84</v>
      </c>
      <c r="C71" s="5">
        <v>265</v>
      </c>
      <c r="D71" s="3" t="str">
        <f>IF(VLOOKUP(C71,[1]Dossardage!$B$4:$G$203,6,FALSE)="50 m",VLOOKUP(C71,[1]Dossardage!$B$4:$G$203,2,FALSE),"")</f>
        <v>RACLOT</v>
      </c>
      <c r="E71" s="3" t="str">
        <f>IF(VLOOKUP(C71,[1]Dossardage!$B$4:$G$203,6,FALSE)="50 m",VLOOKUP(C71,[1]Dossardage!$B$4:$G$203,3,FALSE),"")</f>
        <v>Charly</v>
      </c>
      <c r="F71" s="3" t="str">
        <f>IF(VLOOKUP(C71,[1]Dossardage!$B$4:$G$203,6,FALSE)="50 m",VLOOKUP(C71,[1]Dossardage!$B$4:$G$203,4,FALSE),"")</f>
        <v>BG</v>
      </c>
      <c r="G71" s="3" t="str">
        <f>IF(VLOOKUP(C71,[1]Dossardage!$B$4:$G$203,6,FALSE)="50 m",VLOOKUP(C71,[1]Dossardage!$B$4:$G$203,5,FALSE),"")</f>
        <v>Collège Éva Thomé</v>
      </c>
      <c r="H71" s="20">
        <v>9.75</v>
      </c>
      <c r="I71" s="10">
        <f>IFERROR(VLOOKUP(H71,$K$7:$L$56,2,TRUE),"0")</f>
        <v>7</v>
      </c>
    </row>
    <row r="72" spans="2:9" x14ac:dyDescent="0.25">
      <c r="B72" s="12">
        <f>IFERROR(RANK(H72,$H$7:$H$206,1),"")</f>
        <v>41</v>
      </c>
      <c r="C72" s="5">
        <v>266</v>
      </c>
      <c r="D72" s="3" t="str">
        <f>IF(VLOOKUP(C72,[1]Dossardage!$B$4:$G$203,6,FALSE)="50 m",VLOOKUP(C72,[1]Dossardage!$B$4:$G$203,2,FALSE),"")</f>
        <v>NEGRINI</v>
      </c>
      <c r="E72" s="3" t="str">
        <f>IF(VLOOKUP(C72,[1]Dossardage!$B$4:$G$203,6,FALSE)="50 m",VLOOKUP(C72,[1]Dossardage!$B$4:$G$203,3,FALSE),"")</f>
        <v>Loucas</v>
      </c>
      <c r="F72" s="3" t="str">
        <f>IF(VLOOKUP(C72,[1]Dossardage!$B$4:$G$203,6,FALSE)="50 m",VLOOKUP(C72,[1]Dossardage!$B$4:$G$203,4,FALSE),"")</f>
        <v>BG</v>
      </c>
      <c r="G72" s="3" t="str">
        <f>IF(VLOOKUP(C72,[1]Dossardage!$B$4:$G$203,6,FALSE)="50 m",VLOOKUP(C72,[1]Dossardage!$B$4:$G$203,5,FALSE),"")</f>
        <v>Collège Éva Thomé</v>
      </c>
      <c r="H72" s="20">
        <v>8.44</v>
      </c>
      <c r="I72" s="10">
        <f>IFERROR(VLOOKUP(H72,$K$7:$L$56,2,TRUE),"0")</f>
        <v>17</v>
      </c>
    </row>
    <row r="73" spans="2:9" x14ac:dyDescent="0.25">
      <c r="B73" s="12" t="str">
        <f>IFERROR(RANK(H73,$H$7:$H$206,1),"")</f>
        <v/>
      </c>
      <c r="C73" s="5">
        <v>267</v>
      </c>
      <c r="D73" s="3" t="str">
        <f>IF(VLOOKUP(C73,[1]Dossardage!$B$4:$G$203,6,FALSE)="50 m",VLOOKUP(C73,[1]Dossardage!$B$4:$G$203,2,FALSE),"")</f>
        <v/>
      </c>
      <c r="E73" s="3" t="str">
        <f>IF(VLOOKUP(C73,[1]Dossardage!$B$4:$G$203,6,FALSE)="50 m",VLOOKUP(C73,[1]Dossardage!$B$4:$G$203,3,FALSE),"")</f>
        <v/>
      </c>
      <c r="F73" s="3" t="str">
        <f>IF(VLOOKUP(C73,[1]Dossardage!$B$4:$G$203,6,FALSE)="50 m",VLOOKUP(C73,[1]Dossardage!$B$4:$G$203,4,FALSE),"")</f>
        <v/>
      </c>
      <c r="G73" s="3" t="str">
        <f>IF(VLOOKUP(C73,[1]Dossardage!$B$4:$G$203,6,FALSE)="50 m",VLOOKUP(C73,[1]Dossardage!$B$4:$G$203,5,FALSE),"")</f>
        <v/>
      </c>
      <c r="H73" s="20"/>
      <c r="I73" s="10" t="str">
        <f>IFERROR(VLOOKUP(H73,$K$7:$L$56,2,TRUE),"0")</f>
        <v>0</v>
      </c>
    </row>
    <row r="74" spans="2:9" x14ac:dyDescent="0.25">
      <c r="B74" s="12" t="str">
        <f>IFERROR(RANK(H74,$H$7:$H$206,1),"")</f>
        <v/>
      </c>
      <c r="C74" s="5">
        <v>268</v>
      </c>
      <c r="D74" s="3" t="str">
        <f>IF(VLOOKUP(C74,[1]Dossardage!$B$4:$G$203,6,FALSE)="50 m",VLOOKUP(C74,[1]Dossardage!$B$4:$G$203,2,FALSE),"")</f>
        <v/>
      </c>
      <c r="E74" s="3" t="str">
        <f>IF(VLOOKUP(C74,[1]Dossardage!$B$4:$G$203,6,FALSE)="50 m",VLOOKUP(C74,[1]Dossardage!$B$4:$G$203,3,FALSE),"")</f>
        <v/>
      </c>
      <c r="F74" s="3" t="str">
        <f>IF(VLOOKUP(C74,[1]Dossardage!$B$4:$G$203,6,FALSE)="50 m",VLOOKUP(C74,[1]Dossardage!$B$4:$G$203,4,FALSE),"")</f>
        <v/>
      </c>
      <c r="G74" s="3" t="str">
        <f>IF(VLOOKUP(C74,[1]Dossardage!$B$4:$G$203,6,FALSE)="50 m",VLOOKUP(C74,[1]Dossardage!$B$4:$G$203,5,FALSE),"")</f>
        <v/>
      </c>
      <c r="H74" s="20"/>
      <c r="I74" s="10" t="str">
        <f>IFERROR(VLOOKUP(H74,$K$7:$L$56,2,TRUE),"0")</f>
        <v>0</v>
      </c>
    </row>
    <row r="75" spans="2:9" x14ac:dyDescent="0.25">
      <c r="B75" s="12" t="str">
        <f>IFERROR(RANK(H75,$H$7:$H$206,1),"")</f>
        <v/>
      </c>
      <c r="C75" s="5">
        <v>269</v>
      </c>
      <c r="D75" s="3" t="str">
        <f>IF(VLOOKUP(C75,[1]Dossardage!$B$4:$G$203,6,FALSE)="50 m",VLOOKUP(C75,[1]Dossardage!$B$4:$G$203,2,FALSE),"")</f>
        <v/>
      </c>
      <c r="E75" s="3" t="str">
        <f>IF(VLOOKUP(C75,[1]Dossardage!$B$4:$G$203,6,FALSE)="50 m",VLOOKUP(C75,[1]Dossardage!$B$4:$G$203,3,FALSE),"")</f>
        <v/>
      </c>
      <c r="F75" s="3" t="str">
        <f>IF(VLOOKUP(C75,[1]Dossardage!$B$4:$G$203,6,FALSE)="50 m",VLOOKUP(C75,[1]Dossardage!$B$4:$G$203,4,FALSE),"")</f>
        <v/>
      </c>
      <c r="G75" s="3" t="str">
        <f>IF(VLOOKUP(C75,[1]Dossardage!$B$4:$G$203,6,FALSE)="50 m",VLOOKUP(C75,[1]Dossardage!$B$4:$G$203,5,FALSE),"")</f>
        <v/>
      </c>
      <c r="H75" s="20"/>
      <c r="I75" s="10" t="str">
        <f>IFERROR(VLOOKUP(H75,$K$7:$L$56,2,TRUE),"0")</f>
        <v>0</v>
      </c>
    </row>
    <row r="76" spans="2:9" x14ac:dyDescent="0.25">
      <c r="B76" s="12">
        <f>IFERROR(RANK(H76,$H$7:$H$206,1),"")</f>
        <v>24</v>
      </c>
      <c r="C76" s="5">
        <v>270</v>
      </c>
      <c r="D76" s="3" t="str">
        <f>IF(VLOOKUP(C76,[1]Dossardage!$B$4:$G$203,6,FALSE)="50 m",VLOOKUP(C76,[1]Dossardage!$B$4:$G$203,2,FALSE),"")</f>
        <v>PETIT</v>
      </c>
      <c r="E76" s="3" t="str">
        <f>IF(VLOOKUP(C76,[1]Dossardage!$B$4:$G$203,6,FALSE)="50 m",VLOOKUP(C76,[1]Dossardage!$B$4:$G$203,3,FALSE),"")</f>
        <v>Flavien</v>
      </c>
      <c r="F76" s="3" t="str">
        <f>IF(VLOOKUP(C76,[1]Dossardage!$B$4:$G$203,6,FALSE)="50 m",VLOOKUP(C76,[1]Dossardage!$B$4:$G$203,4,FALSE),"")</f>
        <v>BG</v>
      </c>
      <c r="G76" s="3" t="str">
        <f>IF(VLOOKUP(C76,[1]Dossardage!$B$4:$G$203,6,FALSE)="50 m",VLOOKUP(C76,[1]Dossardage!$B$4:$G$203,5,FALSE),"")</f>
        <v>Collège Éva Thomé</v>
      </c>
      <c r="H76" s="20">
        <v>8.07</v>
      </c>
      <c r="I76" s="10">
        <f>IFERROR(VLOOKUP(H76,$K$7:$L$56,2,TRUE),"0")</f>
        <v>19</v>
      </c>
    </row>
    <row r="77" spans="2:9" x14ac:dyDescent="0.25">
      <c r="B77" s="12">
        <f>IFERROR(RANK(H77,$H$7:$H$206,1),"")</f>
        <v>13</v>
      </c>
      <c r="C77" s="5">
        <v>271</v>
      </c>
      <c r="D77" s="3" t="str">
        <f>IF(VLOOKUP(C77,[1]Dossardage!$B$4:$G$203,6,FALSE)="50 m",VLOOKUP(C77,[1]Dossardage!$B$4:$G$203,2,FALSE),"")</f>
        <v>SCHEUER</v>
      </c>
      <c r="E77" s="3" t="str">
        <f>IF(VLOOKUP(C77,[1]Dossardage!$B$4:$G$203,6,FALSE)="50 m",VLOOKUP(C77,[1]Dossardage!$B$4:$G$203,3,FALSE),"")</f>
        <v>Augustin</v>
      </c>
      <c r="F77" s="3" t="str">
        <f>IF(VLOOKUP(C77,[1]Dossardage!$B$4:$G$203,6,FALSE)="50 m",VLOOKUP(C77,[1]Dossardage!$B$4:$G$203,4,FALSE),"")</f>
        <v>BG</v>
      </c>
      <c r="G77" s="3" t="str">
        <f>IF(VLOOKUP(C77,[1]Dossardage!$B$4:$G$203,6,FALSE)="50 m",VLOOKUP(C77,[1]Dossardage!$B$4:$G$203,5,FALSE),"")</f>
        <v>Collège Éva Thomé</v>
      </c>
      <c r="H77" s="20">
        <v>7.77</v>
      </c>
      <c r="I77" s="10">
        <f>IFERROR(VLOOKUP(H77,$K$7:$L$56,2,TRUE),"0")</f>
        <v>23</v>
      </c>
    </row>
    <row r="78" spans="2:9" x14ac:dyDescent="0.25">
      <c r="B78" s="12">
        <f>IFERROR(RANK(H78,$H$7:$H$206,1),"")</f>
        <v>81</v>
      </c>
      <c r="C78" s="5">
        <v>272</v>
      </c>
      <c r="D78" s="3" t="str">
        <f>IF(VLOOKUP(C78,[1]Dossardage!$B$4:$G$203,6,FALSE)="50 m",VLOOKUP(C78,[1]Dossardage!$B$4:$G$203,2,FALSE),"")</f>
        <v>BONTE</v>
      </c>
      <c r="E78" s="3" t="str">
        <f>IF(VLOOKUP(C78,[1]Dossardage!$B$4:$G$203,6,FALSE)="50 m",VLOOKUP(C78,[1]Dossardage!$B$4:$G$203,3,FALSE),"")</f>
        <v>Melvyne</v>
      </c>
      <c r="F78" s="3" t="str">
        <f>IF(VLOOKUP(C78,[1]Dossardage!$B$4:$G$203,6,FALSE)="50 m",VLOOKUP(C78,[1]Dossardage!$B$4:$G$203,4,FALSE),"")</f>
        <v>BG</v>
      </c>
      <c r="G78" s="3" t="str">
        <f>IF(VLOOKUP(C78,[1]Dossardage!$B$4:$G$203,6,FALSE)="50 m",VLOOKUP(C78,[1]Dossardage!$B$4:$G$203,5,FALSE),"")</f>
        <v>Collège Éva Thomé</v>
      </c>
      <c r="H78" s="20">
        <v>9.57</v>
      </c>
      <c r="I78" s="10">
        <f>IFERROR(VLOOKUP(H78,$K$7:$L$56,2,TRUE),"0")</f>
        <v>9</v>
      </c>
    </row>
    <row r="79" spans="2:9" x14ac:dyDescent="0.25">
      <c r="B79" s="12">
        <f>IFERROR(RANK(H79,$H$7:$H$206,1),"")</f>
        <v>23</v>
      </c>
      <c r="C79" s="5">
        <v>273</v>
      </c>
      <c r="D79" s="3" t="str">
        <f>IF(VLOOKUP(C79,[1]Dossardage!$B$4:$G$203,6,FALSE)="50 m",VLOOKUP(C79,[1]Dossardage!$B$4:$G$203,2,FALSE),"")</f>
        <v>DEBRENNE</v>
      </c>
      <c r="E79" s="3" t="str">
        <f>IF(VLOOKUP(C79,[1]Dossardage!$B$4:$G$203,6,FALSE)="50 m",VLOOKUP(C79,[1]Dossardage!$B$4:$G$203,3,FALSE),"")</f>
        <v>Matéo</v>
      </c>
      <c r="F79" s="3" t="str">
        <f>IF(VLOOKUP(C79,[1]Dossardage!$B$4:$G$203,6,FALSE)="50 m",VLOOKUP(C79,[1]Dossardage!$B$4:$G$203,4,FALSE),"")</f>
        <v>BG</v>
      </c>
      <c r="G79" s="3" t="str">
        <f>IF(VLOOKUP(C79,[1]Dossardage!$B$4:$G$203,6,FALSE)="50 m",VLOOKUP(C79,[1]Dossardage!$B$4:$G$203,5,FALSE),"")</f>
        <v>Collège Éva Thomé</v>
      </c>
      <c r="H79" s="20">
        <v>8.06</v>
      </c>
      <c r="I79" s="10">
        <f>IFERROR(VLOOKUP(H79,$K$7:$L$56,2,TRUE),"0")</f>
        <v>19</v>
      </c>
    </row>
    <row r="80" spans="2:9" x14ac:dyDescent="0.25">
      <c r="B80" s="12">
        <f>IFERROR(RANK(H80,$H$7:$H$206,1),"")</f>
        <v>63</v>
      </c>
      <c r="C80" s="5">
        <v>274</v>
      </c>
      <c r="D80" s="3" t="str">
        <f>IF(VLOOKUP(C80,[1]Dossardage!$B$4:$G$203,6,FALSE)="50 m",VLOOKUP(C80,[1]Dossardage!$B$4:$G$203,2,FALSE),"")</f>
        <v>MELCHIOR</v>
      </c>
      <c r="E80" s="3" t="str">
        <f>IF(VLOOKUP(C80,[1]Dossardage!$B$4:$G$203,6,FALSE)="50 m",VLOOKUP(C80,[1]Dossardage!$B$4:$G$203,3,FALSE),"")</f>
        <v>Alix</v>
      </c>
      <c r="F80" s="3" t="str">
        <f>IF(VLOOKUP(C80,[1]Dossardage!$B$4:$G$203,6,FALSE)="50 m",VLOOKUP(C80,[1]Dossardage!$B$4:$G$203,4,FALSE),"")</f>
        <v>BG</v>
      </c>
      <c r="G80" s="3" t="str">
        <f>IF(VLOOKUP(C80,[1]Dossardage!$B$4:$G$203,6,FALSE)="50 m",VLOOKUP(C80,[1]Dossardage!$B$4:$G$203,5,FALSE),"")</f>
        <v>Collège Éva Thomé</v>
      </c>
      <c r="H80" s="20">
        <v>8.8800000000000008</v>
      </c>
      <c r="I80" s="10">
        <f>IFERROR(VLOOKUP(H80,$K$7:$L$56,2,TRUE),"0")</f>
        <v>14</v>
      </c>
    </row>
    <row r="81" spans="2:9" x14ac:dyDescent="0.25">
      <c r="B81" s="12">
        <f>IFERROR(RANK(H81,$H$7:$H$206,1),"")</f>
        <v>13</v>
      </c>
      <c r="C81" s="5">
        <v>275</v>
      </c>
      <c r="D81" s="3" t="str">
        <f>IF(VLOOKUP(C81,[1]Dossardage!$B$4:$G$203,6,FALSE)="50 m",VLOOKUP(C81,[1]Dossardage!$B$4:$G$203,2,FALSE),"")</f>
        <v>COGNIARD</v>
      </c>
      <c r="E81" s="3" t="str">
        <f>IF(VLOOKUP(C81,[1]Dossardage!$B$4:$G$203,6,FALSE)="50 m",VLOOKUP(C81,[1]Dossardage!$B$4:$G$203,3,FALSE),"")</f>
        <v>Robin</v>
      </c>
      <c r="F81" s="3" t="str">
        <f>IF(VLOOKUP(C81,[1]Dossardage!$B$4:$G$203,6,FALSE)="50 m",VLOOKUP(C81,[1]Dossardage!$B$4:$G$203,4,FALSE),"")</f>
        <v>BG</v>
      </c>
      <c r="G81" s="3" t="str">
        <f>IF(VLOOKUP(C81,[1]Dossardage!$B$4:$G$203,6,FALSE)="50 m",VLOOKUP(C81,[1]Dossardage!$B$4:$G$203,5,FALSE),"")</f>
        <v>Collège Éva Thomé</v>
      </c>
      <c r="H81" s="20">
        <v>7.77</v>
      </c>
      <c r="I81" s="10">
        <f>IFERROR(VLOOKUP(H81,$K$7:$L$56,2,TRUE),"0")</f>
        <v>23</v>
      </c>
    </row>
    <row r="82" spans="2:9" x14ac:dyDescent="0.25">
      <c r="B82" s="12">
        <f>IFERROR(RANK(H82,$H$7:$H$206,1),"")</f>
        <v>5</v>
      </c>
      <c r="C82" s="5">
        <v>276</v>
      </c>
      <c r="D82" s="3" t="str">
        <f>IF(VLOOKUP(C82,[1]Dossardage!$B$4:$G$203,6,FALSE)="50 m",VLOOKUP(C82,[1]Dossardage!$B$4:$G$203,2,FALSE),"")</f>
        <v>CHAMPION</v>
      </c>
      <c r="E82" s="3" t="str">
        <f>IF(VLOOKUP(C82,[1]Dossardage!$B$4:$G$203,6,FALSE)="50 m",VLOOKUP(C82,[1]Dossardage!$B$4:$G$203,3,FALSE),"")</f>
        <v>Pierre</v>
      </c>
      <c r="F82" s="3" t="str">
        <f>IF(VLOOKUP(C82,[1]Dossardage!$B$4:$G$203,6,FALSE)="50 m",VLOOKUP(C82,[1]Dossardage!$B$4:$G$203,4,FALSE),"")</f>
        <v>BG</v>
      </c>
      <c r="G82" s="3" t="str">
        <f>IF(VLOOKUP(C82,[1]Dossardage!$B$4:$G$203,6,FALSE)="50 m",VLOOKUP(C82,[1]Dossardage!$B$4:$G$203,5,FALSE),"")</f>
        <v>Collège Éva Thomé</v>
      </c>
      <c r="H82" s="20">
        <v>7.38</v>
      </c>
      <c r="I82" s="10">
        <f>IFERROR(VLOOKUP(H82,$K$7:$L$56,2,TRUE),"0")</f>
        <v>30</v>
      </c>
    </row>
    <row r="83" spans="2:9" x14ac:dyDescent="0.25">
      <c r="B83" s="12">
        <f>IFERROR(RANK(H83,$H$7:$H$206,1),"")</f>
        <v>6</v>
      </c>
      <c r="C83" s="5">
        <v>277</v>
      </c>
      <c r="D83" s="3" t="str">
        <f>IF(VLOOKUP(C83,[1]Dossardage!$B$4:$G$203,6,FALSE)="50 m",VLOOKUP(C83,[1]Dossardage!$B$4:$G$203,2,FALSE),"")</f>
        <v>PICARD</v>
      </c>
      <c r="E83" s="3" t="str">
        <f>IF(VLOOKUP(C83,[1]Dossardage!$B$4:$G$203,6,FALSE)="50 m",VLOOKUP(C83,[1]Dossardage!$B$4:$G$203,3,FALSE),"")</f>
        <v>Kenzo</v>
      </c>
      <c r="F83" s="3" t="str">
        <f>IF(VLOOKUP(C83,[1]Dossardage!$B$4:$G$203,6,FALSE)="50 m",VLOOKUP(C83,[1]Dossardage!$B$4:$G$203,4,FALSE),"")</f>
        <v>BG</v>
      </c>
      <c r="G83" s="3" t="str">
        <f>IF(VLOOKUP(C83,[1]Dossardage!$B$4:$G$203,6,FALSE)="50 m",VLOOKUP(C83,[1]Dossardage!$B$4:$G$203,5,FALSE),"")</f>
        <v>Collège Éva Thomé</v>
      </c>
      <c r="H83" s="20">
        <v>7.44</v>
      </c>
      <c r="I83" s="10">
        <f>IFERROR(VLOOKUP(H83,$K$7:$L$56,2,TRUE),"0")</f>
        <v>29</v>
      </c>
    </row>
    <row r="84" spans="2:9" x14ac:dyDescent="0.25">
      <c r="B84" s="12">
        <f>IFERROR(RANK(H84,$H$7:$H$206,1),"")</f>
        <v>38</v>
      </c>
      <c r="C84" s="5">
        <v>278</v>
      </c>
      <c r="D84" s="3" t="str">
        <f>IF(VLOOKUP(C84,[1]Dossardage!$B$4:$G$203,6,FALSE)="50 m",VLOOKUP(C84,[1]Dossardage!$B$4:$G$203,2,FALSE),"")</f>
        <v>TOURI</v>
      </c>
      <c r="E84" s="3" t="str">
        <f>IF(VLOOKUP(C84,[1]Dossardage!$B$4:$G$203,6,FALSE)="50 m",VLOOKUP(C84,[1]Dossardage!$B$4:$G$203,3,FALSE),"")</f>
        <v>YASSINE</v>
      </c>
      <c r="F84" s="3" t="str">
        <f>IF(VLOOKUP(C84,[1]Dossardage!$B$4:$G$203,6,FALSE)="50 m",VLOOKUP(C84,[1]Dossardage!$B$4:$G$203,4,FALSE),"")</f>
        <v>BG</v>
      </c>
      <c r="G84" s="3" t="str">
        <f>IF(VLOOKUP(C84,[1]Dossardage!$B$4:$G$203,6,FALSE)="50 m",VLOOKUP(C84,[1]Dossardage!$B$4:$G$203,5,FALSE),"")</f>
        <v>Collège Fred Scamaroni</v>
      </c>
      <c r="H84" s="20">
        <v>8.41</v>
      </c>
      <c r="I84" s="10">
        <f>IFERROR(VLOOKUP(H84,$K$7:$L$56,2,TRUE),"0")</f>
        <v>17</v>
      </c>
    </row>
    <row r="85" spans="2:9" x14ac:dyDescent="0.25">
      <c r="B85" s="12" t="str">
        <f>IFERROR(RANK(H85,$H$7:$H$206,1),"")</f>
        <v/>
      </c>
      <c r="C85" s="5">
        <v>279</v>
      </c>
      <c r="D85" s="3" t="str">
        <f>IF(VLOOKUP(C85,[1]Dossardage!$B$4:$G$203,6,FALSE)="50 m",VLOOKUP(C85,[1]Dossardage!$B$4:$G$203,2,FALSE),"")</f>
        <v/>
      </c>
      <c r="E85" s="3" t="str">
        <f>IF(VLOOKUP(C85,[1]Dossardage!$B$4:$G$203,6,FALSE)="50 m",VLOOKUP(C85,[1]Dossardage!$B$4:$G$203,3,FALSE),"")</f>
        <v/>
      </c>
      <c r="F85" s="3" t="str">
        <f>IF(VLOOKUP(C85,[1]Dossardage!$B$4:$G$203,6,FALSE)="50 m",VLOOKUP(C85,[1]Dossardage!$B$4:$G$203,4,FALSE),"")</f>
        <v/>
      </c>
      <c r="G85" s="3" t="str">
        <f>IF(VLOOKUP(C85,[1]Dossardage!$B$4:$G$203,6,FALSE)="50 m",VLOOKUP(C85,[1]Dossardage!$B$4:$G$203,5,FALSE),"")</f>
        <v/>
      </c>
      <c r="H85" s="20"/>
      <c r="I85" s="10" t="str">
        <f>IFERROR(VLOOKUP(H85,$K$7:$L$56,2,TRUE),"0")</f>
        <v>0</v>
      </c>
    </row>
    <row r="86" spans="2:9" x14ac:dyDescent="0.25">
      <c r="B86" s="12">
        <f>IFERROR(RANK(H86,$H$7:$H$206,1),"")</f>
        <v>25</v>
      </c>
      <c r="C86" s="5">
        <v>280</v>
      </c>
      <c r="D86" s="3" t="str">
        <f>IF(VLOOKUP(C86,[1]Dossardage!$B$4:$G$203,6,FALSE)="50 m",VLOOKUP(C86,[1]Dossardage!$B$4:$G$203,2,FALSE),"")</f>
        <v>BERTEMES</v>
      </c>
      <c r="E86" s="3" t="str">
        <f>IF(VLOOKUP(C86,[1]Dossardage!$B$4:$G$203,6,FALSE)="50 m",VLOOKUP(C86,[1]Dossardage!$B$4:$G$203,3,FALSE),"")</f>
        <v>ANTOINE</v>
      </c>
      <c r="F86" s="3" t="str">
        <f>IF(VLOOKUP(C86,[1]Dossardage!$B$4:$G$203,6,FALSE)="50 m",VLOOKUP(C86,[1]Dossardage!$B$4:$G$203,4,FALSE),"")</f>
        <v>BG</v>
      </c>
      <c r="G86" s="3" t="str">
        <f>IF(VLOOKUP(C86,[1]Dossardage!$B$4:$G$203,6,FALSE)="50 m",VLOOKUP(C86,[1]Dossardage!$B$4:$G$203,5,FALSE),"")</f>
        <v>Collège Fred Scamaroni</v>
      </c>
      <c r="H86" s="20">
        <v>8.08</v>
      </c>
      <c r="I86" s="10">
        <f>IFERROR(VLOOKUP(H86,$K$7:$L$56,2,TRUE),"0")</f>
        <v>19</v>
      </c>
    </row>
    <row r="87" spans="2:9" x14ac:dyDescent="0.25">
      <c r="B87" s="12">
        <f>IFERROR(RANK(H87,$H$7:$H$206,1),"")</f>
        <v>16</v>
      </c>
      <c r="C87" s="5">
        <v>281</v>
      </c>
      <c r="D87" s="3" t="str">
        <f>IF(VLOOKUP(C87,[1]Dossardage!$B$4:$G$203,6,FALSE)="50 m",VLOOKUP(C87,[1]Dossardage!$B$4:$G$203,2,FALSE),"")</f>
        <v>ONDIGUI</v>
      </c>
      <c r="E87" s="3" t="str">
        <f>IF(VLOOKUP(C87,[1]Dossardage!$B$4:$G$203,6,FALSE)="50 m",VLOOKUP(C87,[1]Dossardage!$B$4:$G$203,3,FALSE),"")</f>
        <v>JOSEPH</v>
      </c>
      <c r="F87" s="3" t="str">
        <f>IF(VLOOKUP(C87,[1]Dossardage!$B$4:$G$203,6,FALSE)="50 m",VLOOKUP(C87,[1]Dossardage!$B$4:$G$203,4,FALSE),"")</f>
        <v>BG</v>
      </c>
      <c r="G87" s="3" t="str">
        <f>IF(VLOOKUP(C87,[1]Dossardage!$B$4:$G$203,6,FALSE)="50 m",VLOOKUP(C87,[1]Dossardage!$B$4:$G$203,5,FALSE),"")</f>
        <v>Collège George Sand</v>
      </c>
      <c r="H87" s="20">
        <v>7.84</v>
      </c>
      <c r="I87" s="10">
        <f>IFERROR(VLOOKUP(H87,$K$7:$L$56,2,TRUE),"0")</f>
        <v>22</v>
      </c>
    </row>
    <row r="88" spans="2:9" x14ac:dyDescent="0.25">
      <c r="B88" s="12">
        <f>IFERROR(RANK(H88,$H$7:$H$206,1),"")</f>
        <v>2</v>
      </c>
      <c r="C88" s="5">
        <v>282</v>
      </c>
      <c r="D88" s="3" t="str">
        <f>IF(VLOOKUP(C88,[1]Dossardage!$B$4:$G$203,6,FALSE)="50 m",VLOOKUP(C88,[1]Dossardage!$B$4:$G$203,2,FALSE),"")</f>
        <v>PAULUS</v>
      </c>
      <c r="E88" s="3" t="str">
        <f>IF(VLOOKUP(C88,[1]Dossardage!$B$4:$G$203,6,FALSE)="50 m",VLOOKUP(C88,[1]Dossardage!$B$4:$G$203,3,FALSE),"")</f>
        <v>ANTOINE</v>
      </c>
      <c r="F88" s="3" t="str">
        <f>IF(VLOOKUP(C88,[1]Dossardage!$B$4:$G$203,6,FALSE)="50 m",VLOOKUP(C88,[1]Dossardage!$B$4:$G$203,4,FALSE),"")</f>
        <v>BG</v>
      </c>
      <c r="G88" s="3" t="str">
        <f>IF(VLOOKUP(C88,[1]Dossardage!$B$4:$G$203,6,FALSE)="50 m",VLOOKUP(C88,[1]Dossardage!$B$4:$G$203,5,FALSE),"")</f>
        <v>Collège George Sand</v>
      </c>
      <c r="H88" s="20">
        <v>7</v>
      </c>
      <c r="I88" s="10">
        <f>IFERROR(VLOOKUP(H88,$K$7:$L$56,2,TRUE),"0")</f>
        <v>35</v>
      </c>
    </row>
    <row r="89" spans="2:9" x14ac:dyDescent="0.25">
      <c r="B89" s="12">
        <f>IFERROR(RANK(H89,$H$7:$H$206,1),"")</f>
        <v>96</v>
      </c>
      <c r="C89" s="5">
        <v>283</v>
      </c>
      <c r="D89" s="3" t="str">
        <f>IF(VLOOKUP(C89,[1]Dossardage!$B$4:$G$203,6,FALSE)="50 m",VLOOKUP(C89,[1]Dossardage!$B$4:$G$203,2,FALSE),"")</f>
        <v>LATAOUI</v>
      </c>
      <c r="E89" s="3" t="str">
        <f>IF(VLOOKUP(C89,[1]Dossardage!$B$4:$G$203,6,FALSE)="50 m",VLOOKUP(C89,[1]Dossardage!$B$4:$G$203,3,FALSE),"")</f>
        <v>Ati</v>
      </c>
      <c r="F89" s="3" t="str">
        <f>IF(VLOOKUP(C89,[1]Dossardage!$B$4:$G$203,6,FALSE)="50 m",VLOOKUP(C89,[1]Dossardage!$B$4:$G$203,4,FALSE),"")</f>
        <v>BG</v>
      </c>
      <c r="G89" s="3" t="str">
        <f>IF(VLOOKUP(C89,[1]Dossardage!$B$4:$G$203,6,FALSE)="50 m",VLOOKUP(C89,[1]Dossardage!$B$4:$G$203,5,FALSE),"")</f>
        <v>Collège Jean de La Fontaine</v>
      </c>
      <c r="H89" s="20">
        <v>10.47</v>
      </c>
      <c r="I89" s="10">
        <f>IFERROR(VLOOKUP(H89,$K$7:$L$56,2,TRUE),"0")</f>
        <v>3</v>
      </c>
    </row>
    <row r="90" spans="2:9" x14ac:dyDescent="0.25">
      <c r="B90" s="12" t="str">
        <f>IFERROR(RANK(H90,$H$7:$H$206,1),"")</f>
        <v/>
      </c>
      <c r="C90" s="5">
        <v>284</v>
      </c>
      <c r="D90" s="3" t="str">
        <f>IF(VLOOKUP(C90,[1]Dossardage!$B$4:$G$203,6,FALSE)="50 m",VLOOKUP(C90,[1]Dossardage!$B$4:$G$203,2,FALSE),"")</f>
        <v/>
      </c>
      <c r="E90" s="3" t="str">
        <f>IF(VLOOKUP(C90,[1]Dossardage!$B$4:$G$203,6,FALSE)="50 m",VLOOKUP(C90,[1]Dossardage!$B$4:$G$203,3,FALSE),"")</f>
        <v/>
      </c>
      <c r="F90" s="3" t="str">
        <f>IF(VLOOKUP(C90,[1]Dossardage!$B$4:$G$203,6,FALSE)="50 m",VLOOKUP(C90,[1]Dossardage!$B$4:$G$203,4,FALSE),"")</f>
        <v/>
      </c>
      <c r="G90" s="3" t="str">
        <f>IF(VLOOKUP(C90,[1]Dossardage!$B$4:$G$203,6,FALSE)="50 m",VLOOKUP(C90,[1]Dossardage!$B$4:$G$203,5,FALSE),"")</f>
        <v/>
      </c>
      <c r="H90" s="20"/>
      <c r="I90" s="10" t="str">
        <f>IFERROR(VLOOKUP(H90,$K$7:$L$56,2,TRUE),"0")</f>
        <v>0</v>
      </c>
    </row>
    <row r="91" spans="2:9" x14ac:dyDescent="0.25">
      <c r="B91" s="12" t="str">
        <f>IFERROR(RANK(H91,$H$7:$H$206,1),"")</f>
        <v/>
      </c>
      <c r="C91" s="5">
        <v>285</v>
      </c>
      <c r="D91" s="3" t="str">
        <f>IF(VLOOKUP(C91,[1]Dossardage!$B$4:$G$203,6,FALSE)="50 m",VLOOKUP(C91,[1]Dossardage!$B$4:$G$203,2,FALSE),"")</f>
        <v/>
      </c>
      <c r="E91" s="3" t="str">
        <f>IF(VLOOKUP(C91,[1]Dossardage!$B$4:$G$203,6,FALSE)="50 m",VLOOKUP(C91,[1]Dossardage!$B$4:$G$203,3,FALSE),"")</f>
        <v/>
      </c>
      <c r="F91" s="3" t="str">
        <f>IF(VLOOKUP(C91,[1]Dossardage!$B$4:$G$203,6,FALSE)="50 m",VLOOKUP(C91,[1]Dossardage!$B$4:$G$203,4,FALSE),"")</f>
        <v/>
      </c>
      <c r="G91" s="3" t="str">
        <f>IF(VLOOKUP(C91,[1]Dossardage!$B$4:$G$203,6,FALSE)="50 m",VLOOKUP(C91,[1]Dossardage!$B$4:$G$203,5,FALSE),"")</f>
        <v/>
      </c>
      <c r="H91" s="20"/>
      <c r="I91" s="10" t="str">
        <f>IFERROR(VLOOKUP(H91,$K$7:$L$56,2,TRUE),"0")</f>
        <v>0</v>
      </c>
    </row>
    <row r="92" spans="2:9" x14ac:dyDescent="0.25">
      <c r="B92" s="12" t="str">
        <f>IFERROR(RANK(H92,$H$7:$H$206,1),"")</f>
        <v/>
      </c>
      <c r="C92" s="5">
        <v>286</v>
      </c>
      <c r="D92" s="3" t="str">
        <f>IF(VLOOKUP(C92,[1]Dossardage!$B$4:$G$203,6,FALSE)="50 m",VLOOKUP(C92,[1]Dossardage!$B$4:$G$203,2,FALSE),"")</f>
        <v/>
      </c>
      <c r="E92" s="3" t="str">
        <f>IF(VLOOKUP(C92,[1]Dossardage!$B$4:$G$203,6,FALSE)="50 m",VLOOKUP(C92,[1]Dossardage!$B$4:$G$203,3,FALSE),"")</f>
        <v/>
      </c>
      <c r="F92" s="3" t="str">
        <f>IF(VLOOKUP(C92,[1]Dossardage!$B$4:$G$203,6,FALSE)="50 m",VLOOKUP(C92,[1]Dossardage!$B$4:$G$203,4,FALSE),"")</f>
        <v/>
      </c>
      <c r="G92" s="3" t="str">
        <f>IF(VLOOKUP(C92,[1]Dossardage!$B$4:$G$203,6,FALSE)="50 m",VLOOKUP(C92,[1]Dossardage!$B$4:$G$203,5,FALSE),"")</f>
        <v/>
      </c>
      <c r="H92" s="20"/>
      <c r="I92" s="10" t="str">
        <f>IFERROR(VLOOKUP(H92,$K$7:$L$56,2,TRUE),"0")</f>
        <v>0</v>
      </c>
    </row>
    <row r="93" spans="2:9" x14ac:dyDescent="0.25">
      <c r="B93" s="12">
        <f>IFERROR(RANK(H93,$H$7:$H$206,1),"")</f>
        <v>4</v>
      </c>
      <c r="C93" s="5">
        <v>287</v>
      </c>
      <c r="D93" s="3" t="str">
        <f>IF(VLOOKUP(C93,[1]Dossardage!$B$4:$G$203,6,FALSE)="50 m",VLOOKUP(C93,[1]Dossardage!$B$4:$G$203,2,FALSE),"")</f>
        <v>KOAL</v>
      </c>
      <c r="E93" s="3" t="str">
        <f>IF(VLOOKUP(C93,[1]Dossardage!$B$4:$G$203,6,FALSE)="50 m",VLOOKUP(C93,[1]Dossardage!$B$4:$G$203,3,FALSE),"")</f>
        <v>Amhed</v>
      </c>
      <c r="F93" s="3" t="str">
        <f>IF(VLOOKUP(C93,[1]Dossardage!$B$4:$G$203,6,FALSE)="50 m",VLOOKUP(C93,[1]Dossardage!$B$4:$G$203,4,FALSE),"")</f>
        <v>BG</v>
      </c>
      <c r="G93" s="3" t="str">
        <f>IF(VLOOKUP(C93,[1]Dossardage!$B$4:$G$203,6,FALSE)="50 m",VLOOKUP(C93,[1]Dossardage!$B$4:$G$203,5,FALSE),"")</f>
        <v>Collège Jean Macé</v>
      </c>
      <c r="H93" s="20">
        <v>7.2</v>
      </c>
      <c r="I93" s="10">
        <f>IFERROR(VLOOKUP(H93,$K$7:$L$56,2,TRUE),"0")</f>
        <v>32</v>
      </c>
    </row>
    <row r="94" spans="2:9" x14ac:dyDescent="0.25">
      <c r="B94" s="12">
        <f>IFERROR(RANK(H94,$H$7:$H$206,1),"")</f>
        <v>99</v>
      </c>
      <c r="C94" s="5">
        <v>288</v>
      </c>
      <c r="D94" s="3" t="str">
        <f>IF(VLOOKUP(C94,[1]Dossardage!$B$4:$G$203,6,FALSE)="50 m",VLOOKUP(C94,[1]Dossardage!$B$4:$G$203,2,FALSE),"")</f>
        <v>DOCHE</v>
      </c>
      <c r="E94" s="3" t="str">
        <f>IF(VLOOKUP(C94,[1]Dossardage!$B$4:$G$203,6,FALSE)="50 m",VLOOKUP(C94,[1]Dossardage!$B$4:$G$203,3,FALSE),"")</f>
        <v>Angel</v>
      </c>
      <c r="F94" s="3" t="str">
        <f>IF(VLOOKUP(C94,[1]Dossardage!$B$4:$G$203,6,FALSE)="50 m",VLOOKUP(C94,[1]Dossardage!$B$4:$G$203,4,FALSE),"")</f>
        <v>BG</v>
      </c>
      <c r="G94" s="3" t="str">
        <f>IF(VLOOKUP(C94,[1]Dossardage!$B$4:$G$203,6,FALSE)="50 m",VLOOKUP(C94,[1]Dossardage!$B$4:$G$203,5,FALSE),"")</f>
        <v>Collège Jean Macé</v>
      </c>
      <c r="H94" s="20">
        <v>10.77</v>
      </c>
      <c r="I94" s="10">
        <f>IFERROR(VLOOKUP(H94,$K$7:$L$56,2,TRUE),"0")</f>
        <v>2</v>
      </c>
    </row>
    <row r="95" spans="2:9" x14ac:dyDescent="0.25">
      <c r="B95" s="12">
        <f>IFERROR(RANK(H95,$H$7:$H$206,1),"")</f>
        <v>8</v>
      </c>
      <c r="C95" s="5">
        <v>289</v>
      </c>
      <c r="D95" s="3" t="str">
        <f>IF(VLOOKUP(C95,[1]Dossardage!$B$4:$G$203,6,FALSE)="50 m",VLOOKUP(C95,[1]Dossardage!$B$4:$G$203,2,FALSE),"")</f>
        <v>CAMARA</v>
      </c>
      <c r="E95" s="3" t="str">
        <f>IF(VLOOKUP(C95,[1]Dossardage!$B$4:$G$203,6,FALSE)="50 m",VLOOKUP(C95,[1]Dossardage!$B$4:$G$203,3,FALSE),"")</f>
        <v>Clément</v>
      </c>
      <c r="F95" s="3" t="str">
        <f>IF(VLOOKUP(C95,[1]Dossardage!$B$4:$G$203,6,FALSE)="50 m",VLOOKUP(C95,[1]Dossardage!$B$4:$G$203,4,FALSE),"")</f>
        <v>BG</v>
      </c>
      <c r="G95" s="3" t="str">
        <f>IF(VLOOKUP(C95,[1]Dossardage!$B$4:$G$203,6,FALSE)="50 m",VLOOKUP(C95,[1]Dossardage!$B$4:$G$203,5,FALSE),"")</f>
        <v>Collège Jean Macé</v>
      </c>
      <c r="H95" s="20">
        <v>7.6</v>
      </c>
      <c r="I95" s="10">
        <f>IFERROR(VLOOKUP(H95,$K$7:$L$56,2,TRUE),"0")</f>
        <v>25</v>
      </c>
    </row>
    <row r="96" spans="2:9" x14ac:dyDescent="0.25">
      <c r="B96" s="12">
        <f>IFERROR(RANK(H96,$H$7:$H$206,1),"")</f>
        <v>9</v>
      </c>
      <c r="C96" s="5">
        <v>290</v>
      </c>
      <c r="D96" s="3" t="str">
        <f>IF(VLOOKUP(C96,[1]Dossardage!$B$4:$G$203,6,FALSE)="50 m",VLOOKUP(C96,[1]Dossardage!$B$4:$G$203,2,FALSE),"")</f>
        <v>GEORGET</v>
      </c>
      <c r="E96" s="3" t="str">
        <f>IF(VLOOKUP(C96,[1]Dossardage!$B$4:$G$203,6,FALSE)="50 m",VLOOKUP(C96,[1]Dossardage!$B$4:$G$203,3,FALSE),"")</f>
        <v>Yanis</v>
      </c>
      <c r="F96" s="3" t="str">
        <f>IF(VLOOKUP(C96,[1]Dossardage!$B$4:$G$203,6,FALSE)="50 m",VLOOKUP(C96,[1]Dossardage!$B$4:$G$203,4,FALSE),"")</f>
        <v>BG</v>
      </c>
      <c r="G96" s="3" t="str">
        <f>IF(VLOOKUP(C96,[1]Dossardage!$B$4:$G$203,6,FALSE)="50 m",VLOOKUP(C96,[1]Dossardage!$B$4:$G$203,5,FALSE),"")</f>
        <v>Collège Jean Macé</v>
      </c>
      <c r="H96" s="20">
        <v>7.63</v>
      </c>
      <c r="I96" s="10">
        <f>IFERROR(VLOOKUP(H96,$K$7:$L$56,2,TRUE),"0")</f>
        <v>25</v>
      </c>
    </row>
    <row r="97" spans="2:9" x14ac:dyDescent="0.25">
      <c r="B97" s="12">
        <f>IFERROR(RANK(H97,$H$7:$H$206,1),"")</f>
        <v>91</v>
      </c>
      <c r="C97" s="5">
        <v>291</v>
      </c>
      <c r="D97" s="3" t="str">
        <f>IF(VLOOKUP(C97,[1]Dossardage!$B$4:$G$203,6,FALSE)="50 m",VLOOKUP(C97,[1]Dossardage!$B$4:$G$203,2,FALSE),"")</f>
        <v>KOSTYUNIN</v>
      </c>
      <c r="E97" s="3" t="str">
        <f>IF(VLOOKUP(C97,[1]Dossardage!$B$4:$G$203,6,FALSE)="50 m",VLOOKUP(C97,[1]Dossardage!$B$4:$G$203,3,FALSE),"")</f>
        <v>David</v>
      </c>
      <c r="F97" s="3" t="str">
        <f>IF(VLOOKUP(C97,[1]Dossardage!$B$4:$G$203,6,FALSE)="50 m",VLOOKUP(C97,[1]Dossardage!$B$4:$G$203,4,FALSE),"")</f>
        <v>BG</v>
      </c>
      <c r="G97" s="3" t="str">
        <f>IF(VLOOKUP(C97,[1]Dossardage!$B$4:$G$203,6,FALSE)="50 m",VLOOKUP(C97,[1]Dossardage!$B$4:$G$203,5,FALSE),"")</f>
        <v>Collège Jean Macé</v>
      </c>
      <c r="H97" s="20">
        <v>10.039999999999999</v>
      </c>
      <c r="I97" s="10">
        <f>IFERROR(VLOOKUP(H97,$K$7:$L$56,2,TRUE),"0")</f>
        <v>5</v>
      </c>
    </row>
    <row r="98" spans="2:9" x14ac:dyDescent="0.25">
      <c r="B98" s="12">
        <f>IFERROR(RANK(H98,$H$7:$H$206,1),"")</f>
        <v>40</v>
      </c>
      <c r="C98" s="5">
        <v>292</v>
      </c>
      <c r="D98" s="3" t="str">
        <f>IF(VLOOKUP(C98,[1]Dossardage!$B$4:$G$203,6,FALSE)="50 m",VLOOKUP(C98,[1]Dossardage!$B$4:$G$203,2,FALSE),"")</f>
        <v>LAVIALLE</v>
      </c>
      <c r="E98" s="3" t="str">
        <f>IF(VLOOKUP(C98,[1]Dossardage!$B$4:$G$203,6,FALSE)="50 m",VLOOKUP(C98,[1]Dossardage!$B$4:$G$203,3,FALSE),"")</f>
        <v>Léo</v>
      </c>
      <c r="F98" s="3" t="str">
        <f>IF(VLOOKUP(C98,[1]Dossardage!$B$4:$G$203,6,FALSE)="50 m",VLOOKUP(C98,[1]Dossardage!$B$4:$G$203,4,FALSE),"")</f>
        <v>BG</v>
      </c>
      <c r="G98" s="3" t="str">
        <f>IF(VLOOKUP(C98,[1]Dossardage!$B$4:$G$203,6,FALSE)="50 m",VLOOKUP(C98,[1]Dossardage!$B$4:$G$203,5,FALSE),"")</f>
        <v>Collège Jules Ferry</v>
      </c>
      <c r="H98" s="20">
        <v>8.43</v>
      </c>
      <c r="I98" s="10">
        <f>IFERROR(VLOOKUP(H98,$K$7:$L$56,2,TRUE),"0")</f>
        <v>17</v>
      </c>
    </row>
    <row r="99" spans="2:9" x14ac:dyDescent="0.25">
      <c r="B99" s="12" t="str">
        <f>IFERROR(RANK(H99,$H$7:$H$206,1),"")</f>
        <v/>
      </c>
      <c r="C99" s="5">
        <v>293</v>
      </c>
      <c r="D99" s="3" t="str">
        <f>IF(VLOOKUP(C99,[1]Dossardage!$B$4:$G$203,6,FALSE)="50 m",VLOOKUP(C99,[1]Dossardage!$B$4:$G$203,2,FALSE),"")</f>
        <v/>
      </c>
      <c r="E99" s="3" t="str">
        <f>IF(VLOOKUP(C99,[1]Dossardage!$B$4:$G$203,6,FALSE)="50 m",VLOOKUP(C99,[1]Dossardage!$B$4:$G$203,3,FALSE),"")</f>
        <v/>
      </c>
      <c r="F99" s="3" t="str">
        <f>IF(VLOOKUP(C99,[1]Dossardage!$B$4:$G$203,6,FALSE)="50 m",VLOOKUP(C99,[1]Dossardage!$B$4:$G$203,4,FALSE),"")</f>
        <v/>
      </c>
      <c r="G99" s="3" t="str">
        <f>IF(VLOOKUP(C99,[1]Dossardage!$B$4:$G$203,6,FALSE)="50 m",VLOOKUP(C99,[1]Dossardage!$B$4:$G$203,5,FALSE),"")</f>
        <v/>
      </c>
      <c r="H99" s="20"/>
      <c r="I99" s="10" t="str">
        <f>IFERROR(VLOOKUP(H99,$K$7:$L$56,2,TRUE),"0")</f>
        <v>0</v>
      </c>
    </row>
    <row r="100" spans="2:9" x14ac:dyDescent="0.25">
      <c r="B100" s="12">
        <f>IFERROR(RANK(H100,$H$7:$H$206,1),"")</f>
        <v>49</v>
      </c>
      <c r="C100" s="5">
        <v>294</v>
      </c>
      <c r="D100" s="3" t="str">
        <f>IF(VLOOKUP(C100,[1]Dossardage!$B$4:$G$203,6,FALSE)="50 m",VLOOKUP(C100,[1]Dossardage!$B$4:$G$203,2,FALSE),"")</f>
        <v>LOBRY</v>
      </c>
      <c r="E100" s="3" t="str">
        <f>IF(VLOOKUP(C100,[1]Dossardage!$B$4:$G$203,6,FALSE)="50 m",VLOOKUP(C100,[1]Dossardage!$B$4:$G$203,3,FALSE),"")</f>
        <v>Merick</v>
      </c>
      <c r="F100" s="3" t="str">
        <f>IF(VLOOKUP(C100,[1]Dossardage!$B$4:$G$203,6,FALSE)="50 m",VLOOKUP(C100,[1]Dossardage!$B$4:$G$203,4,FALSE),"")</f>
        <v>BG</v>
      </c>
      <c r="G100" s="3" t="str">
        <f>IF(VLOOKUP(C100,[1]Dossardage!$B$4:$G$203,6,FALSE)="50 m",VLOOKUP(C100,[1]Dossardage!$B$4:$G$203,5,FALSE),"")</f>
        <v>Collège Jules Ferry</v>
      </c>
      <c r="H100" s="20">
        <v>8.7799999999999994</v>
      </c>
      <c r="I100" s="10">
        <f>IFERROR(VLOOKUP(H100,$K$7:$L$56,2,TRUE),"0")</f>
        <v>15</v>
      </c>
    </row>
    <row r="101" spans="2:9" x14ac:dyDescent="0.25">
      <c r="B101" s="12" t="str">
        <f>IFERROR(RANK(H101,$H$7:$H$206,1),"")</f>
        <v/>
      </c>
      <c r="C101" s="5">
        <v>295</v>
      </c>
      <c r="D101" s="3" t="str">
        <f>IF(VLOOKUP(C101,[1]Dossardage!$B$4:$G$203,6,FALSE)="50 m",VLOOKUP(C101,[1]Dossardage!$B$4:$G$203,2,FALSE),"")</f>
        <v/>
      </c>
      <c r="E101" s="3" t="str">
        <f>IF(VLOOKUP(C101,[1]Dossardage!$B$4:$G$203,6,FALSE)="50 m",VLOOKUP(C101,[1]Dossardage!$B$4:$G$203,3,FALSE),"")</f>
        <v/>
      </c>
      <c r="F101" s="3" t="str">
        <f>IF(VLOOKUP(C101,[1]Dossardage!$B$4:$G$203,6,FALSE)="50 m",VLOOKUP(C101,[1]Dossardage!$B$4:$G$203,4,FALSE),"")</f>
        <v/>
      </c>
      <c r="G101" s="3" t="str">
        <f>IF(VLOOKUP(C101,[1]Dossardage!$B$4:$G$203,6,FALSE)="50 m",VLOOKUP(C101,[1]Dossardage!$B$4:$G$203,5,FALSE),"")</f>
        <v/>
      </c>
      <c r="H101" s="20"/>
      <c r="I101" s="10" t="str">
        <f>IFERROR(VLOOKUP(H101,$K$7:$L$56,2,TRUE),"0")</f>
        <v>0</v>
      </c>
    </row>
    <row r="102" spans="2:9" x14ac:dyDescent="0.25">
      <c r="B102" s="12" t="str">
        <f>IFERROR(RANK(H102,$H$7:$H$206,1),"")</f>
        <v/>
      </c>
      <c r="C102" s="5">
        <v>296</v>
      </c>
      <c r="D102" s="3" t="str">
        <f>IF(VLOOKUP(C102,[1]Dossardage!$B$4:$G$203,6,FALSE)="50 m",VLOOKUP(C102,[1]Dossardage!$B$4:$G$203,2,FALSE),"")</f>
        <v/>
      </c>
      <c r="E102" s="3" t="str">
        <f>IF(VLOOKUP(C102,[1]Dossardage!$B$4:$G$203,6,FALSE)="50 m",VLOOKUP(C102,[1]Dossardage!$B$4:$G$203,3,FALSE),"")</f>
        <v/>
      </c>
      <c r="F102" s="3" t="str">
        <f>IF(VLOOKUP(C102,[1]Dossardage!$B$4:$G$203,6,FALSE)="50 m",VLOOKUP(C102,[1]Dossardage!$B$4:$G$203,4,FALSE),"")</f>
        <v/>
      </c>
      <c r="G102" s="3" t="str">
        <f>IF(VLOOKUP(C102,[1]Dossardage!$B$4:$G$203,6,FALSE)="50 m",VLOOKUP(C102,[1]Dossardage!$B$4:$G$203,5,FALSE),"")</f>
        <v/>
      </c>
      <c r="H102" s="20"/>
      <c r="I102" s="10" t="str">
        <f>IFERROR(VLOOKUP(H102,$K$7:$L$56,2,TRUE),"0")</f>
        <v>0</v>
      </c>
    </row>
    <row r="103" spans="2:9" x14ac:dyDescent="0.25">
      <c r="B103" s="12">
        <f>IFERROR(RANK(H103,$H$7:$H$206,1),"")</f>
        <v>47</v>
      </c>
      <c r="C103" s="5">
        <v>297</v>
      </c>
      <c r="D103" s="3" t="str">
        <f>IF(VLOOKUP(C103,[1]Dossardage!$B$4:$G$203,6,FALSE)="50 m",VLOOKUP(C103,[1]Dossardage!$B$4:$G$203,2,FALSE),"")</f>
        <v>MAÏZI</v>
      </c>
      <c r="E103" s="3" t="str">
        <f>IF(VLOOKUP(C103,[1]Dossardage!$B$4:$G$203,6,FALSE)="50 m",VLOOKUP(C103,[1]Dossardage!$B$4:$G$203,3,FALSE),"")</f>
        <v>Zakariya</v>
      </c>
      <c r="F103" s="3" t="str">
        <f>IF(VLOOKUP(C103,[1]Dossardage!$B$4:$G$203,6,FALSE)="50 m",VLOOKUP(C103,[1]Dossardage!$B$4:$G$203,4,FALSE),"")</f>
        <v>BG</v>
      </c>
      <c r="G103" s="3" t="str">
        <f>IF(VLOOKUP(C103,[1]Dossardage!$B$4:$G$203,6,FALSE)="50 m",VLOOKUP(C103,[1]Dossardage!$B$4:$G$203,5,FALSE),"")</f>
        <v>Collège le Lac</v>
      </c>
      <c r="H103" s="20">
        <v>8.6999999999999993</v>
      </c>
      <c r="I103" s="10">
        <f>IFERROR(VLOOKUP(H103,$K$7:$L$56,2,TRUE),"0")</f>
        <v>15</v>
      </c>
    </row>
    <row r="104" spans="2:9" x14ac:dyDescent="0.25">
      <c r="B104" s="12">
        <f>IFERROR(RANK(H104,$H$7:$H$206,1),"")</f>
        <v>26</v>
      </c>
      <c r="C104" s="5">
        <v>298</v>
      </c>
      <c r="D104" s="3" t="str">
        <f>IF(VLOOKUP(C104,[1]Dossardage!$B$4:$G$203,6,FALSE)="50 m",VLOOKUP(C104,[1]Dossardage!$B$4:$G$203,2,FALSE),"")</f>
        <v>LEROUGE</v>
      </c>
      <c r="E104" s="3" t="str">
        <f>IF(VLOOKUP(C104,[1]Dossardage!$B$4:$G$203,6,FALSE)="50 m",VLOOKUP(C104,[1]Dossardage!$B$4:$G$203,3,FALSE),"")</f>
        <v>Diego</v>
      </c>
      <c r="F104" s="3" t="str">
        <f>IF(VLOOKUP(C104,[1]Dossardage!$B$4:$G$203,6,FALSE)="50 m",VLOOKUP(C104,[1]Dossardage!$B$4:$G$203,4,FALSE),"")</f>
        <v>BG</v>
      </c>
      <c r="G104" s="3" t="str">
        <f>IF(VLOOKUP(C104,[1]Dossardage!$B$4:$G$203,6,FALSE)="50 m",VLOOKUP(C104,[1]Dossardage!$B$4:$G$203,5,FALSE),"")</f>
        <v>Collège le Lac</v>
      </c>
      <c r="H104" s="20">
        <v>8.15</v>
      </c>
      <c r="I104" s="10">
        <f>IFERROR(VLOOKUP(H104,$K$7:$L$56,2,TRUE),"0")</f>
        <v>19</v>
      </c>
    </row>
    <row r="105" spans="2:9" x14ac:dyDescent="0.25">
      <c r="B105" s="12">
        <f>IFERROR(RANK(H105,$H$7:$H$206,1),"")</f>
        <v>48</v>
      </c>
      <c r="C105" s="5">
        <v>299</v>
      </c>
      <c r="D105" s="3" t="str">
        <f>IF(VLOOKUP(C105,[1]Dossardage!$B$4:$G$203,6,FALSE)="50 m",VLOOKUP(C105,[1]Dossardage!$B$4:$G$203,2,FALSE),"")</f>
        <v>LEPPS</v>
      </c>
      <c r="E105" s="3" t="str">
        <f>IF(VLOOKUP(C105,[1]Dossardage!$B$4:$G$203,6,FALSE)="50 m",VLOOKUP(C105,[1]Dossardage!$B$4:$G$203,3,FALSE),"")</f>
        <v>Clément</v>
      </c>
      <c r="F105" s="3" t="str">
        <f>IF(VLOOKUP(C105,[1]Dossardage!$B$4:$G$203,6,FALSE)="50 m",VLOOKUP(C105,[1]Dossardage!$B$4:$G$203,4,FALSE),"")</f>
        <v>BG</v>
      </c>
      <c r="G105" s="3" t="str">
        <f>IF(VLOOKUP(C105,[1]Dossardage!$B$4:$G$203,6,FALSE)="50 m",VLOOKUP(C105,[1]Dossardage!$B$4:$G$203,5,FALSE),"")</f>
        <v>Collège le Lac</v>
      </c>
      <c r="H105" s="20">
        <v>8.7100000000000009</v>
      </c>
      <c r="I105" s="10">
        <f>IFERROR(VLOOKUP(H105,$K$7:$L$56,2,TRUE),"0")</f>
        <v>15</v>
      </c>
    </row>
    <row r="106" spans="2:9" x14ac:dyDescent="0.25">
      <c r="B106" s="12" t="str">
        <f>IFERROR(RANK(H106,$H$7:$H$206,1),"")</f>
        <v/>
      </c>
      <c r="C106" s="5">
        <v>300</v>
      </c>
      <c r="D106" s="3" t="str">
        <f>IF(VLOOKUP(C106,[1]Dossardage!$B$4:$G$203,6,FALSE)="50 m",VLOOKUP(C106,[1]Dossardage!$B$4:$G$203,2,FALSE),"")</f>
        <v/>
      </c>
      <c r="E106" s="3" t="str">
        <f>IF(VLOOKUP(C106,[1]Dossardage!$B$4:$G$203,6,FALSE)="50 m",VLOOKUP(C106,[1]Dossardage!$B$4:$G$203,3,FALSE),"")</f>
        <v/>
      </c>
      <c r="F106" s="3" t="str">
        <f>IF(VLOOKUP(C106,[1]Dossardage!$B$4:$G$203,6,FALSE)="50 m",VLOOKUP(C106,[1]Dossardage!$B$4:$G$203,4,FALSE),"")</f>
        <v/>
      </c>
      <c r="G106" s="3" t="str">
        <f>IF(VLOOKUP(C106,[1]Dossardage!$B$4:$G$203,6,FALSE)="50 m",VLOOKUP(C106,[1]Dossardage!$B$4:$G$203,5,FALSE),"")</f>
        <v/>
      </c>
      <c r="H106" s="20"/>
      <c r="I106" s="10" t="str">
        <f>IFERROR(VLOOKUP(H106,$K$7:$L$56,2,TRUE),"0")</f>
        <v>0</v>
      </c>
    </row>
    <row r="107" spans="2:9" x14ac:dyDescent="0.25">
      <c r="B107" s="12">
        <f>IFERROR(RANK(H107,$H$7:$H$206,1),"")</f>
        <v>28</v>
      </c>
      <c r="C107" s="5">
        <v>301</v>
      </c>
      <c r="D107" s="3" t="str">
        <f>IF(VLOOKUP(C107,[1]Dossardage!$B$4:$G$203,6,FALSE)="50 m",VLOOKUP(C107,[1]Dossardage!$B$4:$G$203,2,FALSE),"")</f>
        <v>BENYAHIA</v>
      </c>
      <c r="E107" s="3" t="str">
        <f>IF(VLOOKUP(C107,[1]Dossardage!$B$4:$G$203,6,FALSE)="50 m",VLOOKUP(C107,[1]Dossardage!$B$4:$G$203,3,FALSE),"")</f>
        <v>FAHIM</v>
      </c>
      <c r="F107" s="3" t="str">
        <f>IF(VLOOKUP(C107,[1]Dossardage!$B$4:$G$203,6,FALSE)="50 m",VLOOKUP(C107,[1]Dossardage!$B$4:$G$203,4,FALSE),"")</f>
        <v>BG</v>
      </c>
      <c r="G107" s="3" t="str">
        <f>IF(VLOOKUP(C107,[1]Dossardage!$B$4:$G$203,6,FALSE)="50 m",VLOOKUP(C107,[1]Dossardage!$B$4:$G$203,5,FALSE),"")</f>
        <v>Collège Léo Lagrange</v>
      </c>
      <c r="H107" s="20">
        <v>8.16</v>
      </c>
      <c r="I107" s="10">
        <f>IFERROR(VLOOKUP(H107,$K$7:$L$56,2,TRUE),"0")</f>
        <v>19</v>
      </c>
    </row>
    <row r="108" spans="2:9" x14ac:dyDescent="0.25">
      <c r="B108" s="12" t="str">
        <f>IFERROR(RANK(H108,$H$7:$H$206,1),"")</f>
        <v/>
      </c>
      <c r="C108" s="5">
        <v>302</v>
      </c>
      <c r="D108" s="3" t="str">
        <f>IF(VLOOKUP(C108,[1]Dossardage!$B$4:$G$203,6,FALSE)="50 m",VLOOKUP(C108,[1]Dossardage!$B$4:$G$203,2,FALSE),"")</f>
        <v/>
      </c>
      <c r="E108" s="3" t="str">
        <f>IF(VLOOKUP(C108,[1]Dossardage!$B$4:$G$203,6,FALSE)="50 m",VLOOKUP(C108,[1]Dossardage!$B$4:$G$203,3,FALSE),"")</f>
        <v/>
      </c>
      <c r="F108" s="3" t="str">
        <f>IF(VLOOKUP(C108,[1]Dossardage!$B$4:$G$203,6,FALSE)="50 m",VLOOKUP(C108,[1]Dossardage!$B$4:$G$203,4,FALSE),"")</f>
        <v/>
      </c>
      <c r="G108" s="3" t="str">
        <f>IF(VLOOKUP(C108,[1]Dossardage!$B$4:$G$203,6,FALSE)="50 m",VLOOKUP(C108,[1]Dossardage!$B$4:$G$203,5,FALSE),"")</f>
        <v/>
      </c>
      <c r="H108" s="20"/>
      <c r="I108" s="10" t="str">
        <f>IFERROR(VLOOKUP(H108,$K$7:$L$56,2,TRUE),"0")</f>
        <v>0</v>
      </c>
    </row>
    <row r="109" spans="2:9" x14ac:dyDescent="0.25">
      <c r="B109" s="12" t="str">
        <f>IFERROR(RANK(H109,$H$7:$H$206,1),"")</f>
        <v/>
      </c>
      <c r="C109" s="5">
        <v>303</v>
      </c>
      <c r="D109" s="3" t="str">
        <f>IF(VLOOKUP(C109,[1]Dossardage!$B$4:$G$203,6,FALSE)="50 m",VLOOKUP(C109,[1]Dossardage!$B$4:$G$203,2,FALSE),"")</f>
        <v/>
      </c>
      <c r="E109" s="3" t="str">
        <f>IF(VLOOKUP(C109,[1]Dossardage!$B$4:$G$203,6,FALSE)="50 m",VLOOKUP(C109,[1]Dossardage!$B$4:$G$203,3,FALSE),"")</f>
        <v/>
      </c>
      <c r="F109" s="3" t="str">
        <f>IF(VLOOKUP(C109,[1]Dossardage!$B$4:$G$203,6,FALSE)="50 m",VLOOKUP(C109,[1]Dossardage!$B$4:$G$203,4,FALSE),"")</f>
        <v/>
      </c>
      <c r="G109" s="3" t="str">
        <f>IF(VLOOKUP(C109,[1]Dossardage!$B$4:$G$203,6,FALSE)="50 m",VLOOKUP(C109,[1]Dossardage!$B$4:$G$203,5,FALSE),"")</f>
        <v/>
      </c>
      <c r="H109" s="20"/>
      <c r="I109" s="10" t="str">
        <f>IFERROR(VLOOKUP(H109,$K$7:$L$56,2,TRUE),"0")</f>
        <v>0</v>
      </c>
    </row>
    <row r="110" spans="2:9" x14ac:dyDescent="0.25">
      <c r="B110" s="12" t="str">
        <f>IFERROR(RANK(H110,$H$7:$H$206,1),"")</f>
        <v/>
      </c>
      <c r="C110" s="5">
        <v>304</v>
      </c>
      <c r="D110" s="3" t="str">
        <f>IF(VLOOKUP(C110,[1]Dossardage!$B$4:$G$203,6,FALSE)="50 m",VLOOKUP(C110,[1]Dossardage!$B$4:$G$203,2,FALSE),"")</f>
        <v/>
      </c>
      <c r="E110" s="3" t="str">
        <f>IF(VLOOKUP(C110,[1]Dossardage!$B$4:$G$203,6,FALSE)="50 m",VLOOKUP(C110,[1]Dossardage!$B$4:$G$203,3,FALSE),"")</f>
        <v/>
      </c>
      <c r="F110" s="3" t="str">
        <f>IF(VLOOKUP(C110,[1]Dossardage!$B$4:$G$203,6,FALSE)="50 m",VLOOKUP(C110,[1]Dossardage!$B$4:$G$203,4,FALSE),"")</f>
        <v/>
      </c>
      <c r="G110" s="3" t="str">
        <f>IF(VLOOKUP(C110,[1]Dossardage!$B$4:$G$203,6,FALSE)="50 m",VLOOKUP(C110,[1]Dossardage!$B$4:$G$203,5,FALSE),"")</f>
        <v/>
      </c>
      <c r="H110" s="20"/>
      <c r="I110" s="10" t="str">
        <f>IFERROR(VLOOKUP(H110,$K$7:$L$56,2,TRUE),"0")</f>
        <v>0</v>
      </c>
    </row>
    <row r="111" spans="2:9" x14ac:dyDescent="0.25">
      <c r="B111" s="12">
        <f>IFERROR(RANK(H111,$H$7:$H$206,1),"")</f>
        <v>66</v>
      </c>
      <c r="C111" s="5">
        <v>305</v>
      </c>
      <c r="D111" s="3" t="str">
        <f>IF(VLOOKUP(C111,[1]Dossardage!$B$4:$G$203,6,FALSE)="50 m",VLOOKUP(C111,[1]Dossardage!$B$4:$G$203,2,FALSE),"")</f>
        <v>SLIMANI</v>
      </c>
      <c r="E111" s="3" t="str">
        <f>IF(VLOOKUP(C111,[1]Dossardage!$B$4:$G$203,6,FALSE)="50 m",VLOOKUP(C111,[1]Dossardage!$B$4:$G$203,3,FALSE),"")</f>
        <v>Aylan</v>
      </c>
      <c r="F111" s="3" t="str">
        <f>IF(VLOOKUP(C111,[1]Dossardage!$B$4:$G$203,6,FALSE)="50 m",VLOOKUP(C111,[1]Dossardage!$B$4:$G$203,4,FALSE),"")</f>
        <v>BG</v>
      </c>
      <c r="G111" s="3" t="str">
        <f>IF(VLOOKUP(C111,[1]Dossardage!$B$4:$G$203,6,FALSE)="50 m",VLOOKUP(C111,[1]Dossardage!$B$4:$G$203,5,FALSE),"")</f>
        <v>Collège Léo Lagrange</v>
      </c>
      <c r="H111" s="20">
        <v>8.89</v>
      </c>
      <c r="I111" s="10">
        <f>IFERROR(VLOOKUP(H111,$K$7:$L$56,2,TRUE),"0")</f>
        <v>14</v>
      </c>
    </row>
    <row r="112" spans="2:9" x14ac:dyDescent="0.25">
      <c r="B112" s="12">
        <f>IFERROR(RANK(H112,$H$7:$H$206,1),"")</f>
        <v>72</v>
      </c>
      <c r="C112" s="5">
        <v>306</v>
      </c>
      <c r="D112" s="3" t="str">
        <f>IF(VLOOKUP(C112,[1]Dossardage!$B$4:$G$203,6,FALSE)="50 m",VLOOKUP(C112,[1]Dossardage!$B$4:$G$203,2,FALSE),"")</f>
        <v>KHADHRANI</v>
      </c>
      <c r="E112" s="3" t="str">
        <f>IF(VLOOKUP(C112,[1]Dossardage!$B$4:$G$203,6,FALSE)="50 m",VLOOKUP(C112,[1]Dossardage!$B$4:$G$203,3,FALSE),"")</f>
        <v>JIBRIL</v>
      </c>
      <c r="F112" s="3" t="str">
        <f>IF(VLOOKUP(C112,[1]Dossardage!$B$4:$G$203,6,FALSE)="50 m",VLOOKUP(C112,[1]Dossardage!$B$4:$G$203,4,FALSE),"")</f>
        <v>BG</v>
      </c>
      <c r="G112" s="3" t="str">
        <f>IF(VLOOKUP(C112,[1]Dossardage!$B$4:$G$203,6,FALSE)="50 m",VLOOKUP(C112,[1]Dossardage!$B$4:$G$203,5,FALSE),"")</f>
        <v>Collège Léo Lagrange</v>
      </c>
      <c r="H112" s="20">
        <v>8.9700000000000006</v>
      </c>
      <c r="I112" s="10">
        <f>IFERROR(VLOOKUP(H112,$K$7:$L$56,2,TRUE),"0")</f>
        <v>13</v>
      </c>
    </row>
    <row r="113" spans="2:9" x14ac:dyDescent="0.25">
      <c r="B113" s="12">
        <f>IFERROR(RANK(H113,$H$7:$H$206,1),"")</f>
        <v>12</v>
      </c>
      <c r="C113" s="5">
        <v>307</v>
      </c>
      <c r="D113" s="3" t="str">
        <f>IF(VLOOKUP(C113,[1]Dossardage!$B$4:$G$203,6,FALSE)="50 m",VLOOKUP(C113,[1]Dossardage!$B$4:$G$203,2,FALSE),"")</f>
        <v>EL KALOUI</v>
      </c>
      <c r="E113" s="3" t="str">
        <f>IF(VLOOKUP(C113,[1]Dossardage!$B$4:$G$203,6,FALSE)="50 m",VLOOKUP(C113,[1]Dossardage!$B$4:$G$203,3,FALSE),"")</f>
        <v>MOHAMED</v>
      </c>
      <c r="F113" s="3" t="str">
        <f>IF(VLOOKUP(C113,[1]Dossardage!$B$4:$G$203,6,FALSE)="50 m",VLOOKUP(C113,[1]Dossardage!$B$4:$G$203,4,FALSE),"")</f>
        <v>BG</v>
      </c>
      <c r="G113" s="3" t="str">
        <f>IF(VLOOKUP(C113,[1]Dossardage!$B$4:$G$203,6,FALSE)="50 m",VLOOKUP(C113,[1]Dossardage!$B$4:$G$203,5,FALSE),"")</f>
        <v>Collège Léo Lagrange</v>
      </c>
      <c r="H113" s="20">
        <v>7.75</v>
      </c>
      <c r="I113" s="10">
        <f>IFERROR(VLOOKUP(H113,$K$7:$L$56,2,TRUE),"0")</f>
        <v>23</v>
      </c>
    </row>
    <row r="114" spans="2:9" x14ac:dyDescent="0.25">
      <c r="B114" s="12">
        <f>IFERROR(RANK(H114,$H$7:$H$206,1),"")</f>
        <v>36</v>
      </c>
      <c r="C114" s="5">
        <v>308</v>
      </c>
      <c r="D114" s="3" t="str">
        <f>IF(VLOOKUP(C114,[1]Dossardage!$B$4:$G$203,6,FALSE)="50 m",VLOOKUP(C114,[1]Dossardage!$B$4:$G$203,2,FALSE),"")</f>
        <v>MARCOUX</v>
      </c>
      <c r="E114" s="3" t="str">
        <f>IF(VLOOKUP(C114,[1]Dossardage!$B$4:$G$203,6,FALSE)="50 m",VLOOKUP(C114,[1]Dossardage!$B$4:$G$203,3,FALSE),"")</f>
        <v>Medine</v>
      </c>
      <c r="F114" s="3" t="str">
        <f>IF(VLOOKUP(C114,[1]Dossardage!$B$4:$G$203,6,FALSE)="50 m",VLOOKUP(C114,[1]Dossardage!$B$4:$G$203,4,FALSE),"")</f>
        <v>BG</v>
      </c>
      <c r="G114" s="3" t="str">
        <f>IF(VLOOKUP(C114,[1]Dossardage!$B$4:$G$203,6,FALSE)="50 m",VLOOKUP(C114,[1]Dossardage!$B$4:$G$203,5,FALSE),"")</f>
        <v>Collège Léo Lagrange</v>
      </c>
      <c r="H114" s="20">
        <v>8.3800000000000008</v>
      </c>
      <c r="I114" s="10">
        <f>IFERROR(VLOOKUP(H114,$K$7:$L$56,2,TRUE),"0")</f>
        <v>17</v>
      </c>
    </row>
    <row r="115" spans="2:9" x14ac:dyDescent="0.25">
      <c r="B115" s="12">
        <f>IFERROR(RANK(H115,$H$7:$H$206,1),"")</f>
        <v>57</v>
      </c>
      <c r="C115" s="5">
        <v>309</v>
      </c>
      <c r="D115" s="3" t="str">
        <f>IF(VLOOKUP(C115,[1]Dossardage!$B$4:$G$203,6,FALSE)="50 m",VLOOKUP(C115,[1]Dossardage!$B$4:$G$203,2,FALSE),"")</f>
        <v>ARROUF</v>
      </c>
      <c r="E115" s="3" t="str">
        <f>IF(VLOOKUP(C115,[1]Dossardage!$B$4:$G$203,6,FALSE)="50 m",VLOOKUP(C115,[1]Dossardage!$B$4:$G$203,3,FALSE),"")</f>
        <v>Kais</v>
      </c>
      <c r="F115" s="3" t="str">
        <f>IF(VLOOKUP(C115,[1]Dossardage!$B$4:$G$203,6,FALSE)="50 m",VLOOKUP(C115,[1]Dossardage!$B$4:$G$203,4,FALSE),"")</f>
        <v>BG</v>
      </c>
      <c r="G115" s="3" t="str">
        <f>IF(VLOOKUP(C115,[1]Dossardage!$B$4:$G$203,6,FALSE)="50 m",VLOOKUP(C115,[1]Dossardage!$B$4:$G$203,5,FALSE),"")</f>
        <v>Collège les Aurains</v>
      </c>
      <c r="H115" s="20">
        <v>8.84</v>
      </c>
      <c r="I115" s="10">
        <f>IFERROR(VLOOKUP(H115,$K$7:$L$56,2,TRUE),"0")</f>
        <v>14</v>
      </c>
    </row>
    <row r="116" spans="2:9" x14ac:dyDescent="0.25">
      <c r="B116" s="12" t="str">
        <f>IFERROR(RANK(H116,$H$7:$H$206,1),"")</f>
        <v/>
      </c>
      <c r="C116" s="5">
        <v>310</v>
      </c>
      <c r="D116" s="3" t="str">
        <f>IF(VLOOKUP(C116,[1]Dossardage!$B$4:$G$203,6,FALSE)="50 m",VLOOKUP(C116,[1]Dossardage!$B$4:$G$203,2,FALSE),"")</f>
        <v/>
      </c>
      <c r="E116" s="3" t="str">
        <f>IF(VLOOKUP(C116,[1]Dossardage!$B$4:$G$203,6,FALSE)="50 m",VLOOKUP(C116,[1]Dossardage!$B$4:$G$203,3,FALSE),"")</f>
        <v/>
      </c>
      <c r="F116" s="3" t="str">
        <f>IF(VLOOKUP(C116,[1]Dossardage!$B$4:$G$203,6,FALSE)="50 m",VLOOKUP(C116,[1]Dossardage!$B$4:$G$203,4,FALSE),"")</f>
        <v/>
      </c>
      <c r="G116" s="3" t="str">
        <f>IF(VLOOKUP(C116,[1]Dossardage!$B$4:$G$203,6,FALSE)="50 m",VLOOKUP(C116,[1]Dossardage!$B$4:$G$203,5,FALSE),"")</f>
        <v/>
      </c>
      <c r="H116" s="20"/>
      <c r="I116" s="10" t="str">
        <f>IFERROR(VLOOKUP(H116,$K$7:$L$56,2,TRUE),"0")</f>
        <v>0</v>
      </c>
    </row>
    <row r="117" spans="2:9" x14ac:dyDescent="0.25">
      <c r="B117" s="12">
        <f>IFERROR(RANK(H117,$H$7:$H$206,1),"")</f>
        <v>89</v>
      </c>
      <c r="C117" s="5">
        <v>311</v>
      </c>
      <c r="D117" s="3" t="str">
        <f>IF(VLOOKUP(C117,[1]Dossardage!$B$4:$G$203,6,FALSE)="50 m",VLOOKUP(C117,[1]Dossardage!$B$4:$G$203,2,FALSE),"")</f>
        <v>SACREZ</v>
      </c>
      <c r="E117" s="3" t="str">
        <f>IF(VLOOKUP(C117,[1]Dossardage!$B$4:$G$203,6,FALSE)="50 m",VLOOKUP(C117,[1]Dossardage!$B$4:$G$203,3,FALSE),"")</f>
        <v>Sheridan</v>
      </c>
      <c r="F117" s="3" t="str">
        <f>IF(VLOOKUP(C117,[1]Dossardage!$B$4:$G$203,6,FALSE)="50 m",VLOOKUP(C117,[1]Dossardage!$B$4:$G$203,4,FALSE),"")</f>
        <v>BG</v>
      </c>
      <c r="G117" s="3" t="str">
        <f>IF(VLOOKUP(C117,[1]Dossardage!$B$4:$G$203,6,FALSE)="50 m",VLOOKUP(C117,[1]Dossardage!$B$4:$G$203,5,FALSE),"")</f>
        <v>Collège les Aurains</v>
      </c>
      <c r="H117" s="20">
        <v>10.029999999999999</v>
      </c>
      <c r="I117" s="10">
        <f>IFERROR(VLOOKUP(H117,$K$7:$L$56,2,TRUE),"0")</f>
        <v>5</v>
      </c>
    </row>
    <row r="118" spans="2:9" x14ac:dyDescent="0.25">
      <c r="B118" s="12">
        <f>IFERROR(RANK(H118,$H$7:$H$206,1),"")</f>
        <v>88</v>
      </c>
      <c r="C118" s="5">
        <v>312</v>
      </c>
      <c r="D118" s="3" t="str">
        <f>IF(VLOOKUP(C118,[1]Dossardage!$B$4:$G$203,6,FALSE)="50 m",VLOOKUP(C118,[1]Dossardage!$B$4:$G$203,2,FALSE),"")</f>
        <v>IBERT</v>
      </c>
      <c r="E118" s="3" t="str">
        <f>IF(VLOOKUP(C118,[1]Dossardage!$B$4:$G$203,6,FALSE)="50 m",VLOOKUP(C118,[1]Dossardage!$B$4:$G$203,3,FALSE),"")</f>
        <v>JORIS</v>
      </c>
      <c r="F118" s="3" t="str">
        <f>IF(VLOOKUP(C118,[1]Dossardage!$B$4:$G$203,6,FALSE)="50 m",VLOOKUP(C118,[1]Dossardage!$B$4:$G$203,4,FALSE),"")</f>
        <v>BG</v>
      </c>
      <c r="G118" s="3" t="str">
        <f>IF(VLOOKUP(C118,[1]Dossardage!$B$4:$G$203,6,FALSE)="50 m",VLOOKUP(C118,[1]Dossardage!$B$4:$G$203,5,FALSE),"")</f>
        <v>Collège les Deux Vallées</v>
      </c>
      <c r="H118" s="20">
        <v>10.02</v>
      </c>
      <c r="I118" s="10">
        <f>IFERROR(VLOOKUP(H118,$K$7:$L$56,2,TRUE),"0")</f>
        <v>5</v>
      </c>
    </row>
    <row r="119" spans="2:9" x14ac:dyDescent="0.25">
      <c r="B119" s="12" t="str">
        <f>IFERROR(RANK(H119,$H$7:$H$206,1),"")</f>
        <v/>
      </c>
      <c r="C119" s="5">
        <v>313</v>
      </c>
      <c r="D119" s="3" t="str">
        <f>IF(VLOOKUP(C119,[1]Dossardage!$B$4:$G$203,6,FALSE)="50 m",VLOOKUP(C119,[1]Dossardage!$B$4:$G$203,2,FALSE),"")</f>
        <v/>
      </c>
      <c r="E119" s="3" t="str">
        <f>IF(VLOOKUP(C119,[1]Dossardage!$B$4:$G$203,6,FALSE)="50 m",VLOOKUP(C119,[1]Dossardage!$B$4:$G$203,3,FALSE),"")</f>
        <v/>
      </c>
      <c r="F119" s="3" t="str">
        <f>IF(VLOOKUP(C119,[1]Dossardage!$B$4:$G$203,6,FALSE)="50 m",VLOOKUP(C119,[1]Dossardage!$B$4:$G$203,4,FALSE),"")</f>
        <v/>
      </c>
      <c r="G119" s="3" t="str">
        <f>IF(VLOOKUP(C119,[1]Dossardage!$B$4:$G$203,6,FALSE)="50 m",VLOOKUP(C119,[1]Dossardage!$B$4:$G$203,5,FALSE),"")</f>
        <v/>
      </c>
      <c r="H119" s="20"/>
      <c r="I119" s="10" t="str">
        <f>IFERROR(VLOOKUP(H119,$K$7:$L$56,2,TRUE),"0")</f>
        <v>0</v>
      </c>
    </row>
    <row r="120" spans="2:9" x14ac:dyDescent="0.25">
      <c r="B120" s="12" t="str">
        <f>IFERROR(RANK(H120,$H$7:$H$206,1),"")</f>
        <v/>
      </c>
      <c r="C120" s="5">
        <v>314</v>
      </c>
      <c r="D120" s="3" t="str">
        <f>IF(VLOOKUP(C120,[1]Dossardage!$B$4:$G$203,6,FALSE)="50 m",VLOOKUP(C120,[1]Dossardage!$B$4:$G$203,2,FALSE),"")</f>
        <v/>
      </c>
      <c r="E120" s="3" t="str">
        <f>IF(VLOOKUP(C120,[1]Dossardage!$B$4:$G$203,6,FALSE)="50 m",VLOOKUP(C120,[1]Dossardage!$B$4:$G$203,3,FALSE),"")</f>
        <v/>
      </c>
      <c r="F120" s="3" t="str">
        <f>IF(VLOOKUP(C120,[1]Dossardage!$B$4:$G$203,6,FALSE)="50 m",VLOOKUP(C120,[1]Dossardage!$B$4:$G$203,4,FALSE),"")</f>
        <v/>
      </c>
      <c r="G120" s="3" t="str">
        <f>IF(VLOOKUP(C120,[1]Dossardage!$B$4:$G$203,6,FALSE)="50 m",VLOOKUP(C120,[1]Dossardage!$B$4:$G$203,5,FALSE),"")</f>
        <v/>
      </c>
      <c r="H120" s="20"/>
      <c r="I120" s="10" t="str">
        <f>IFERROR(VLOOKUP(H120,$K$7:$L$56,2,TRUE),"0")</f>
        <v>0</v>
      </c>
    </row>
    <row r="121" spans="2:9" x14ac:dyDescent="0.25">
      <c r="B121" s="12" t="str">
        <f>IFERROR(RANK(H121,$H$7:$H$206,1),"")</f>
        <v/>
      </c>
      <c r="C121" s="5">
        <v>315</v>
      </c>
      <c r="D121" s="3" t="str">
        <f>IF(VLOOKUP(C121,[1]Dossardage!$B$4:$G$203,6,FALSE)="50 m",VLOOKUP(C121,[1]Dossardage!$B$4:$G$203,2,FALSE),"")</f>
        <v/>
      </c>
      <c r="E121" s="3" t="str">
        <f>IF(VLOOKUP(C121,[1]Dossardage!$B$4:$G$203,6,FALSE)="50 m",VLOOKUP(C121,[1]Dossardage!$B$4:$G$203,3,FALSE),"")</f>
        <v/>
      </c>
      <c r="F121" s="3" t="str">
        <f>IF(VLOOKUP(C121,[1]Dossardage!$B$4:$G$203,6,FALSE)="50 m",VLOOKUP(C121,[1]Dossardage!$B$4:$G$203,4,FALSE),"")</f>
        <v/>
      </c>
      <c r="G121" s="3" t="str">
        <f>IF(VLOOKUP(C121,[1]Dossardage!$B$4:$G$203,6,FALSE)="50 m",VLOOKUP(C121,[1]Dossardage!$B$4:$G$203,5,FALSE),"")</f>
        <v/>
      </c>
      <c r="H121" s="20"/>
      <c r="I121" s="10" t="str">
        <f>IFERROR(VLOOKUP(H121,$K$7:$L$56,2,TRUE),"0")</f>
        <v>0</v>
      </c>
    </row>
    <row r="122" spans="2:9" x14ac:dyDescent="0.25">
      <c r="B122" s="12">
        <f>IFERROR(RANK(H122,$H$7:$H$206,1),"")</f>
        <v>67</v>
      </c>
      <c r="C122" s="5">
        <v>316</v>
      </c>
      <c r="D122" s="3" t="str">
        <f>IF(VLOOKUP(C122,[1]Dossardage!$B$4:$G$203,6,FALSE)="50 m",VLOOKUP(C122,[1]Dossardage!$B$4:$G$203,2,FALSE),"")</f>
        <v>BEAUPERE</v>
      </c>
      <c r="E122" s="3" t="str">
        <f>IF(VLOOKUP(C122,[1]Dossardage!$B$4:$G$203,6,FALSE)="50 m",VLOOKUP(C122,[1]Dossardage!$B$4:$G$203,3,FALSE),"")</f>
        <v>ENZO</v>
      </c>
      <c r="F122" s="3" t="str">
        <f>IF(VLOOKUP(C122,[1]Dossardage!$B$4:$G$203,6,FALSE)="50 m",VLOOKUP(C122,[1]Dossardage!$B$4:$G$203,4,FALSE),"")</f>
        <v>BG</v>
      </c>
      <c r="G122" s="3" t="str">
        <f>IF(VLOOKUP(C122,[1]Dossardage!$B$4:$G$203,6,FALSE)="50 m",VLOOKUP(C122,[1]Dossardage!$B$4:$G$203,5,FALSE),"")</f>
        <v>Collège les Deux Vallées</v>
      </c>
      <c r="H122" s="20">
        <v>8.9</v>
      </c>
      <c r="I122" s="10">
        <f>IFERROR(VLOOKUP(H122,$K$7:$L$56,2,TRUE),"0")</f>
        <v>13</v>
      </c>
    </row>
    <row r="123" spans="2:9" x14ac:dyDescent="0.25">
      <c r="B123" s="12">
        <f>IFERROR(RANK(H123,$H$7:$H$206,1),"")</f>
        <v>49</v>
      </c>
      <c r="C123" s="5">
        <v>317</v>
      </c>
      <c r="D123" s="3" t="str">
        <f>IF(VLOOKUP(C123,[1]Dossardage!$B$4:$G$203,6,FALSE)="50 m",VLOOKUP(C123,[1]Dossardage!$B$4:$G$203,2,FALSE),"")</f>
        <v>MARIAU</v>
      </c>
      <c r="E123" s="3" t="str">
        <f>IF(VLOOKUP(C123,[1]Dossardage!$B$4:$G$203,6,FALSE)="50 m",VLOOKUP(C123,[1]Dossardage!$B$4:$G$203,3,FALSE),"")</f>
        <v>Léo</v>
      </c>
      <c r="F123" s="3" t="str">
        <f>IF(VLOOKUP(C123,[1]Dossardage!$B$4:$G$203,6,FALSE)="50 m",VLOOKUP(C123,[1]Dossardage!$B$4:$G$203,4,FALSE),"")</f>
        <v>BG</v>
      </c>
      <c r="G123" s="3" t="str">
        <f>IF(VLOOKUP(C123,[1]Dossardage!$B$4:$G$203,6,FALSE)="50 m",VLOOKUP(C123,[1]Dossardage!$B$4:$G$203,5,FALSE),"")</f>
        <v>Collège Mabillon</v>
      </c>
      <c r="H123" s="20">
        <v>8.7799999999999994</v>
      </c>
      <c r="I123" s="10">
        <f>IFERROR(VLOOKUP(H123,$K$7:$L$56,2,TRUE),"0")</f>
        <v>15</v>
      </c>
    </row>
    <row r="124" spans="2:9" x14ac:dyDescent="0.25">
      <c r="B124" s="12" t="str">
        <f>IFERROR(RANK(H124,$H$7:$H$206,1),"")</f>
        <v/>
      </c>
      <c r="C124" s="5">
        <v>318</v>
      </c>
      <c r="D124" s="3" t="str">
        <f>IF(VLOOKUP(C124,[1]Dossardage!$B$4:$G$203,6,FALSE)="50 m",VLOOKUP(C124,[1]Dossardage!$B$4:$G$203,2,FALSE),"")</f>
        <v/>
      </c>
      <c r="E124" s="3" t="str">
        <f>IF(VLOOKUP(C124,[1]Dossardage!$B$4:$G$203,6,FALSE)="50 m",VLOOKUP(C124,[1]Dossardage!$B$4:$G$203,3,FALSE),"")</f>
        <v/>
      </c>
      <c r="F124" s="3" t="str">
        <f>IF(VLOOKUP(C124,[1]Dossardage!$B$4:$G$203,6,FALSE)="50 m",VLOOKUP(C124,[1]Dossardage!$B$4:$G$203,4,FALSE),"")</f>
        <v/>
      </c>
      <c r="G124" s="3" t="str">
        <f>IF(VLOOKUP(C124,[1]Dossardage!$B$4:$G$203,6,FALSE)="50 m",VLOOKUP(C124,[1]Dossardage!$B$4:$G$203,5,FALSE),"")</f>
        <v/>
      </c>
      <c r="H124" s="20"/>
      <c r="I124" s="10" t="str">
        <f>IFERROR(VLOOKUP(H124,$K$7:$L$56,2,TRUE),"0")</f>
        <v>0</v>
      </c>
    </row>
    <row r="125" spans="2:9" x14ac:dyDescent="0.25">
      <c r="B125" s="12" t="str">
        <f>IFERROR(RANK(H125,$H$7:$H$206,1),"")</f>
        <v/>
      </c>
      <c r="C125" s="5">
        <v>319</v>
      </c>
      <c r="D125" s="3" t="str">
        <f>IF(VLOOKUP(C125,[1]Dossardage!$B$4:$G$203,6,FALSE)="50 m",VLOOKUP(C125,[1]Dossardage!$B$4:$G$203,2,FALSE),"")</f>
        <v/>
      </c>
      <c r="E125" s="3" t="str">
        <f>IF(VLOOKUP(C125,[1]Dossardage!$B$4:$G$203,6,FALSE)="50 m",VLOOKUP(C125,[1]Dossardage!$B$4:$G$203,3,FALSE),"")</f>
        <v/>
      </c>
      <c r="F125" s="3" t="str">
        <f>IF(VLOOKUP(C125,[1]Dossardage!$B$4:$G$203,6,FALSE)="50 m",VLOOKUP(C125,[1]Dossardage!$B$4:$G$203,4,FALSE),"")</f>
        <v/>
      </c>
      <c r="G125" s="3" t="str">
        <f>IF(VLOOKUP(C125,[1]Dossardage!$B$4:$G$203,6,FALSE)="50 m",VLOOKUP(C125,[1]Dossardage!$B$4:$G$203,5,FALSE),"")</f>
        <v/>
      </c>
      <c r="H125" s="20"/>
      <c r="I125" s="10" t="str">
        <f>IFERROR(VLOOKUP(H125,$K$7:$L$56,2,TRUE),"0")</f>
        <v>0</v>
      </c>
    </row>
    <row r="126" spans="2:9" x14ac:dyDescent="0.25">
      <c r="B126" s="12">
        <f>IFERROR(RANK(H126,$H$7:$H$206,1),"")</f>
        <v>82</v>
      </c>
      <c r="C126" s="5">
        <v>320</v>
      </c>
      <c r="D126" s="3" t="str">
        <f>IF(VLOOKUP(C126,[1]Dossardage!$B$4:$G$203,6,FALSE)="50 m",VLOOKUP(C126,[1]Dossardage!$B$4:$G$203,2,FALSE),"")</f>
        <v>MAQUART</v>
      </c>
      <c r="E126" s="3" t="str">
        <f>IF(VLOOKUP(C126,[1]Dossardage!$B$4:$G$203,6,FALSE)="50 m",VLOOKUP(C126,[1]Dossardage!$B$4:$G$203,3,FALSE),"")</f>
        <v>Martial</v>
      </c>
      <c r="F126" s="3" t="str">
        <f>IF(VLOOKUP(C126,[1]Dossardage!$B$4:$G$203,6,FALSE)="50 m",VLOOKUP(C126,[1]Dossardage!$B$4:$G$203,4,FALSE),"")</f>
        <v>BG</v>
      </c>
      <c r="G126" s="3" t="str">
        <f>IF(VLOOKUP(C126,[1]Dossardage!$B$4:$G$203,6,FALSE)="50 m",VLOOKUP(C126,[1]Dossardage!$B$4:$G$203,5,FALSE),"")</f>
        <v>Collège Marie-Hélène Cardot</v>
      </c>
      <c r="H126" s="20">
        <v>9.6300000000000008</v>
      </c>
      <c r="I126" s="10">
        <f>IFERROR(VLOOKUP(H126,$K$7:$L$56,2,TRUE),"0")</f>
        <v>8</v>
      </c>
    </row>
    <row r="127" spans="2:9" x14ac:dyDescent="0.25">
      <c r="B127" s="12">
        <f>IFERROR(RANK(H127,$H$7:$H$206,1),"")</f>
        <v>61</v>
      </c>
      <c r="C127" s="5">
        <v>321</v>
      </c>
      <c r="D127" s="3" t="str">
        <f>IF(VLOOKUP(C127,[1]Dossardage!$B$4:$G$203,6,FALSE)="50 m",VLOOKUP(C127,[1]Dossardage!$B$4:$G$203,2,FALSE),"")</f>
        <v>MONTAILLER</v>
      </c>
      <c r="E127" s="3" t="str">
        <f>IF(VLOOKUP(C127,[1]Dossardage!$B$4:$G$203,6,FALSE)="50 m",VLOOKUP(C127,[1]Dossardage!$B$4:$G$203,3,FALSE),"")</f>
        <v>Maël</v>
      </c>
      <c r="F127" s="3" t="str">
        <f>IF(VLOOKUP(C127,[1]Dossardage!$B$4:$G$203,6,FALSE)="50 m",VLOOKUP(C127,[1]Dossardage!$B$4:$G$203,4,FALSE),"")</f>
        <v>BG</v>
      </c>
      <c r="G127" s="3" t="str">
        <f>IF(VLOOKUP(C127,[1]Dossardage!$B$4:$G$203,6,FALSE)="50 m",VLOOKUP(C127,[1]Dossardage!$B$4:$G$203,5,FALSE),"")</f>
        <v>Collège Marie-Hélène Cardot</v>
      </c>
      <c r="H127" s="20">
        <v>8.8699999999999992</v>
      </c>
      <c r="I127" s="10">
        <f>IFERROR(VLOOKUP(H127,$K$7:$L$56,2,TRUE),"0")</f>
        <v>14</v>
      </c>
    </row>
    <row r="128" spans="2:9" x14ac:dyDescent="0.25">
      <c r="B128" s="12">
        <f>IFERROR(RANK(H128,$H$7:$H$206,1),"")</f>
        <v>19</v>
      </c>
      <c r="C128" s="5">
        <v>322</v>
      </c>
      <c r="D128" s="3" t="str">
        <f>IF(VLOOKUP(C128,[1]Dossardage!$B$4:$G$203,6,FALSE)="50 m",VLOOKUP(C128,[1]Dossardage!$B$4:$G$203,2,FALSE),"")</f>
        <v>MÉRIEUX</v>
      </c>
      <c r="E128" s="3" t="str">
        <f>IF(VLOOKUP(C128,[1]Dossardage!$B$4:$G$203,6,FALSE)="50 m",VLOOKUP(C128,[1]Dossardage!$B$4:$G$203,3,FALSE),"")</f>
        <v>Mathys</v>
      </c>
      <c r="F128" s="3" t="str">
        <f>IF(VLOOKUP(C128,[1]Dossardage!$B$4:$G$203,6,FALSE)="50 m",VLOOKUP(C128,[1]Dossardage!$B$4:$G$203,4,FALSE),"")</f>
        <v>BG</v>
      </c>
      <c r="G128" s="3" t="str">
        <f>IF(VLOOKUP(C128,[1]Dossardage!$B$4:$G$203,6,FALSE)="50 m",VLOOKUP(C128,[1]Dossardage!$B$4:$G$203,5,FALSE),"")</f>
        <v>Collège multisite Asfeld-Chateau Porcien</v>
      </c>
      <c r="H128" s="20">
        <v>7.92</v>
      </c>
      <c r="I128" s="10">
        <f>IFERROR(VLOOKUP(H128,$K$7:$L$56,2,TRUE),"0")</f>
        <v>20</v>
      </c>
    </row>
    <row r="129" spans="2:9" x14ac:dyDescent="0.25">
      <c r="B129" s="12">
        <f>IFERROR(RANK(H129,$H$7:$H$206,1),"")</f>
        <v>31</v>
      </c>
      <c r="C129" s="5">
        <v>323</v>
      </c>
      <c r="D129" s="3" t="str">
        <f>IF(VLOOKUP(C129,[1]Dossardage!$B$4:$G$203,6,FALSE)="50 m",VLOOKUP(C129,[1]Dossardage!$B$4:$G$203,2,FALSE),"")</f>
        <v>LIORÉ</v>
      </c>
      <c r="E129" s="3" t="str">
        <f>IF(VLOOKUP(C129,[1]Dossardage!$B$4:$G$203,6,FALSE)="50 m",VLOOKUP(C129,[1]Dossardage!$B$4:$G$203,3,FALSE),"")</f>
        <v>Simon</v>
      </c>
      <c r="F129" s="3" t="str">
        <f>IF(VLOOKUP(C129,[1]Dossardage!$B$4:$G$203,6,FALSE)="50 m",VLOOKUP(C129,[1]Dossardage!$B$4:$G$203,4,FALSE),"")</f>
        <v>BG</v>
      </c>
      <c r="G129" s="3" t="str">
        <f>IF(VLOOKUP(C129,[1]Dossardage!$B$4:$G$203,6,FALSE)="50 m",VLOOKUP(C129,[1]Dossardage!$B$4:$G$203,5,FALSE),"")</f>
        <v>Collège multisite Asfeld-Chateau Porcien</v>
      </c>
      <c r="H129" s="20">
        <v>8.19</v>
      </c>
      <c r="I129" s="10">
        <f>IFERROR(VLOOKUP(H129,$K$7:$L$56,2,TRUE),"0")</f>
        <v>19</v>
      </c>
    </row>
    <row r="130" spans="2:9" x14ac:dyDescent="0.25">
      <c r="B130" s="12">
        <f>IFERROR(RANK(H130,$H$7:$H$206,1),"")</f>
        <v>100</v>
      </c>
      <c r="C130" s="5">
        <v>324</v>
      </c>
      <c r="D130" s="3" t="str">
        <f>IF(VLOOKUP(C130,[1]Dossardage!$B$4:$G$203,6,FALSE)="50 m",VLOOKUP(C130,[1]Dossardage!$B$4:$G$203,2,FALSE),"")</f>
        <v>JOVY SMITH</v>
      </c>
      <c r="E130" s="3" t="str">
        <f>IF(VLOOKUP(C130,[1]Dossardage!$B$4:$G$203,6,FALSE)="50 m",VLOOKUP(C130,[1]Dossardage!$B$4:$G$203,3,FALSE),"")</f>
        <v>Tyméo</v>
      </c>
      <c r="F130" s="3" t="str">
        <f>IF(VLOOKUP(C130,[1]Dossardage!$B$4:$G$203,6,FALSE)="50 m",VLOOKUP(C130,[1]Dossardage!$B$4:$G$203,4,FALSE),"")</f>
        <v>BG</v>
      </c>
      <c r="G130" s="3" t="str">
        <f>IF(VLOOKUP(C130,[1]Dossardage!$B$4:$G$203,6,FALSE)="50 m",VLOOKUP(C130,[1]Dossardage!$B$4:$G$203,5,FALSE),"")</f>
        <v>Collège multisite Asfeld-Chateau Porcien</v>
      </c>
      <c r="H130" s="20">
        <v>11</v>
      </c>
      <c r="I130" s="10">
        <f>IFERROR(VLOOKUP(H130,$K$7:$L$56,2,TRUE),"0")</f>
        <v>1</v>
      </c>
    </row>
    <row r="131" spans="2:9" x14ac:dyDescent="0.25">
      <c r="B131" s="12">
        <f>IFERROR(RANK(H131,$H$7:$H$206,1),"")</f>
        <v>20</v>
      </c>
      <c r="C131" s="5">
        <v>325</v>
      </c>
      <c r="D131" s="3" t="str">
        <f>IF(VLOOKUP(C131,[1]Dossardage!$B$4:$G$203,6,FALSE)="50 m",VLOOKUP(C131,[1]Dossardage!$B$4:$G$203,2,FALSE),"")</f>
        <v>TRÉZEUX</v>
      </c>
      <c r="E131" s="3" t="str">
        <f>IF(VLOOKUP(C131,[1]Dossardage!$B$4:$G$203,6,FALSE)="50 m",VLOOKUP(C131,[1]Dossardage!$B$4:$G$203,3,FALSE),"")</f>
        <v>Jules</v>
      </c>
      <c r="F131" s="3" t="str">
        <f>IF(VLOOKUP(C131,[1]Dossardage!$B$4:$G$203,6,FALSE)="50 m",VLOOKUP(C131,[1]Dossardage!$B$4:$G$203,4,FALSE),"")</f>
        <v>BG</v>
      </c>
      <c r="G131" s="3" t="str">
        <f>IF(VLOOKUP(C131,[1]Dossardage!$B$4:$G$203,6,FALSE)="50 m",VLOOKUP(C131,[1]Dossardage!$B$4:$G$203,5,FALSE),"")</f>
        <v>Collège multisite Asfeld-Chateau Porcien</v>
      </c>
      <c r="H131" s="20">
        <v>8</v>
      </c>
      <c r="I131" s="10">
        <f>IFERROR(VLOOKUP(H131,$K$7:$L$56,2,TRUE),"0")</f>
        <v>19</v>
      </c>
    </row>
    <row r="132" spans="2:9" x14ac:dyDescent="0.25">
      <c r="B132" s="12" t="str">
        <f>IFERROR(RANK(H132,$H$7:$H$206,1),"")</f>
        <v/>
      </c>
      <c r="C132" s="5">
        <v>326</v>
      </c>
      <c r="D132" s="3" t="str">
        <f>IF(VLOOKUP(C132,[1]Dossardage!$B$4:$G$203,6,FALSE)="50 m",VLOOKUP(C132,[1]Dossardage!$B$4:$G$203,2,FALSE),"")</f>
        <v/>
      </c>
      <c r="E132" s="3" t="str">
        <f>IF(VLOOKUP(C132,[1]Dossardage!$B$4:$G$203,6,FALSE)="50 m",VLOOKUP(C132,[1]Dossardage!$B$4:$G$203,3,FALSE),"")</f>
        <v/>
      </c>
      <c r="F132" s="3" t="str">
        <f>IF(VLOOKUP(C132,[1]Dossardage!$B$4:$G$203,6,FALSE)="50 m",VLOOKUP(C132,[1]Dossardage!$B$4:$G$203,4,FALSE),"")</f>
        <v/>
      </c>
      <c r="G132" s="3" t="str">
        <f>IF(VLOOKUP(C132,[1]Dossardage!$B$4:$G$203,6,FALSE)="50 m",VLOOKUP(C132,[1]Dossardage!$B$4:$G$203,5,FALSE),"")</f>
        <v/>
      </c>
      <c r="H132" s="20"/>
      <c r="I132" s="10" t="str">
        <f>IFERROR(VLOOKUP(H132,$K$7:$L$56,2,TRUE),"0")</f>
        <v>0</v>
      </c>
    </row>
    <row r="133" spans="2:9" x14ac:dyDescent="0.25">
      <c r="B133" s="12" t="str">
        <f>IFERROR(RANK(H133,$H$7:$H$206,1),"")</f>
        <v/>
      </c>
      <c r="C133" s="5">
        <v>327</v>
      </c>
      <c r="D133" s="3" t="str">
        <f>IF(VLOOKUP(C133,[1]Dossardage!$B$4:$G$203,6,FALSE)="50 m",VLOOKUP(C133,[1]Dossardage!$B$4:$G$203,2,FALSE),"")</f>
        <v/>
      </c>
      <c r="E133" s="3" t="str">
        <f>IF(VLOOKUP(C133,[1]Dossardage!$B$4:$G$203,6,FALSE)="50 m",VLOOKUP(C133,[1]Dossardage!$B$4:$G$203,3,FALSE),"")</f>
        <v/>
      </c>
      <c r="F133" s="3" t="str">
        <f>IF(VLOOKUP(C133,[1]Dossardage!$B$4:$G$203,6,FALSE)="50 m",VLOOKUP(C133,[1]Dossardage!$B$4:$G$203,4,FALSE),"")</f>
        <v/>
      </c>
      <c r="G133" s="3" t="str">
        <f>IF(VLOOKUP(C133,[1]Dossardage!$B$4:$G$203,6,FALSE)="50 m",VLOOKUP(C133,[1]Dossardage!$B$4:$G$203,5,FALSE),"")</f>
        <v/>
      </c>
      <c r="H133" s="20"/>
      <c r="I133" s="10" t="str">
        <f>IFERROR(VLOOKUP(H133,$K$7:$L$56,2,TRUE),"0")</f>
        <v>0</v>
      </c>
    </row>
    <row r="134" spans="2:9" x14ac:dyDescent="0.25">
      <c r="B134" s="12" t="str">
        <f>IFERROR(RANK(H134,$H$7:$H$206,1),"")</f>
        <v/>
      </c>
      <c r="C134" s="5">
        <v>328</v>
      </c>
      <c r="D134" s="3" t="str">
        <f>IF(VLOOKUP(C134,[1]Dossardage!$B$4:$G$203,6,FALSE)="50 m",VLOOKUP(C134,[1]Dossardage!$B$4:$G$203,2,FALSE),"")</f>
        <v/>
      </c>
      <c r="E134" s="3" t="str">
        <f>IF(VLOOKUP(C134,[1]Dossardage!$B$4:$G$203,6,FALSE)="50 m",VLOOKUP(C134,[1]Dossardage!$B$4:$G$203,3,FALSE),"")</f>
        <v/>
      </c>
      <c r="F134" s="3" t="str">
        <f>IF(VLOOKUP(C134,[1]Dossardage!$B$4:$G$203,6,FALSE)="50 m",VLOOKUP(C134,[1]Dossardage!$B$4:$G$203,4,FALSE),"")</f>
        <v/>
      </c>
      <c r="G134" s="3" t="str">
        <f>IF(VLOOKUP(C134,[1]Dossardage!$B$4:$G$203,6,FALSE)="50 m",VLOOKUP(C134,[1]Dossardage!$B$4:$G$203,5,FALSE),"")</f>
        <v/>
      </c>
      <c r="H134" s="20"/>
      <c r="I134" s="10" t="str">
        <f>IFERROR(VLOOKUP(H134,$K$7:$L$56,2,TRUE),"0")</f>
        <v>0</v>
      </c>
    </row>
    <row r="135" spans="2:9" x14ac:dyDescent="0.25">
      <c r="B135" s="12" t="str">
        <f>IFERROR(RANK(H135,$H$7:$H$206,1),"")</f>
        <v/>
      </c>
      <c r="C135" s="5">
        <v>329</v>
      </c>
      <c r="D135" s="3" t="str">
        <f>IF(VLOOKUP(C135,[1]Dossardage!$B$4:$G$203,6,FALSE)="50 m",VLOOKUP(C135,[1]Dossardage!$B$4:$G$203,2,FALSE),"")</f>
        <v>BOUILLOT-LAROCK</v>
      </c>
      <c r="E135" s="3" t="str">
        <f>IF(VLOOKUP(C135,[1]Dossardage!$B$4:$G$203,6,FALSE)="50 m",VLOOKUP(C135,[1]Dossardage!$B$4:$G$203,3,FALSE),"")</f>
        <v>Arthur</v>
      </c>
      <c r="F135" s="3" t="str">
        <f>IF(VLOOKUP(C135,[1]Dossardage!$B$4:$G$203,6,FALSE)="50 m",VLOOKUP(C135,[1]Dossardage!$B$4:$G$203,4,FALSE),"")</f>
        <v>BG</v>
      </c>
      <c r="G135" s="3" t="str">
        <f>IF(VLOOKUP(C135,[1]Dossardage!$B$4:$G$203,6,FALSE)="50 m",VLOOKUP(C135,[1]Dossardage!$B$4:$G$203,5,FALSE),"")</f>
        <v>Collège Notre Dame</v>
      </c>
      <c r="H135" s="20"/>
      <c r="I135" s="10" t="str">
        <f>IFERROR(VLOOKUP(H135,$K$7:$L$56,2,TRUE),"0")</f>
        <v>0</v>
      </c>
    </row>
    <row r="136" spans="2:9" x14ac:dyDescent="0.25">
      <c r="B136" s="12" t="str">
        <f>IFERROR(RANK(H136,$H$7:$H$206,1),"")</f>
        <v/>
      </c>
      <c r="C136" s="5">
        <v>330</v>
      </c>
      <c r="D136" s="3" t="str">
        <f>IF(VLOOKUP(C136,[1]Dossardage!$B$4:$G$203,6,FALSE)="50 m",VLOOKUP(C136,[1]Dossardage!$B$4:$G$203,2,FALSE),"")</f>
        <v>ANDRY</v>
      </c>
      <c r="E136" s="3" t="str">
        <f>IF(VLOOKUP(C136,[1]Dossardage!$B$4:$G$203,6,FALSE)="50 m",VLOOKUP(C136,[1]Dossardage!$B$4:$G$203,3,FALSE),"")</f>
        <v>Raphaël</v>
      </c>
      <c r="F136" s="3" t="str">
        <f>IF(VLOOKUP(C136,[1]Dossardage!$B$4:$G$203,6,FALSE)="50 m",VLOOKUP(C136,[1]Dossardage!$B$4:$G$203,4,FALSE),"")</f>
        <v>BG</v>
      </c>
      <c r="G136" s="3" t="str">
        <f>IF(VLOOKUP(C136,[1]Dossardage!$B$4:$G$203,6,FALSE)="50 m",VLOOKUP(C136,[1]Dossardage!$B$4:$G$203,5,FALSE),"")</f>
        <v>Collège Notre Dame</v>
      </c>
      <c r="H136" s="20"/>
      <c r="I136" s="10" t="str">
        <f>IFERROR(VLOOKUP(H136,$K$7:$L$56,2,TRUE),"0")</f>
        <v>0</v>
      </c>
    </row>
    <row r="137" spans="2:9" x14ac:dyDescent="0.25">
      <c r="B137" s="12" t="str">
        <f>IFERROR(RANK(H137,$H$7:$H$206,1),"")</f>
        <v/>
      </c>
      <c r="C137" s="5">
        <v>331</v>
      </c>
      <c r="D137" s="3" t="str">
        <f>IF(VLOOKUP(C137,[1]Dossardage!$B$4:$G$203,6,FALSE)="50 m",VLOOKUP(C137,[1]Dossardage!$B$4:$G$203,2,FALSE),"")</f>
        <v>SALOMON</v>
      </c>
      <c r="E137" s="3" t="str">
        <f>IF(VLOOKUP(C137,[1]Dossardage!$B$4:$G$203,6,FALSE)="50 m",VLOOKUP(C137,[1]Dossardage!$B$4:$G$203,3,FALSE),"")</f>
        <v>Maël</v>
      </c>
      <c r="F137" s="3" t="str">
        <f>IF(VLOOKUP(C137,[1]Dossardage!$B$4:$G$203,6,FALSE)="50 m",VLOOKUP(C137,[1]Dossardage!$B$4:$G$203,4,FALSE),"")</f>
        <v>BG</v>
      </c>
      <c r="G137" s="3" t="str">
        <f>IF(VLOOKUP(C137,[1]Dossardage!$B$4:$G$203,6,FALSE)="50 m",VLOOKUP(C137,[1]Dossardage!$B$4:$G$203,5,FALSE),"")</f>
        <v>Collège Notre Dame</v>
      </c>
      <c r="H137" s="20"/>
      <c r="I137" s="10" t="str">
        <f>IFERROR(VLOOKUP(H137,$K$7:$L$56,2,TRUE),"0")</f>
        <v>0</v>
      </c>
    </row>
    <row r="138" spans="2:9" x14ac:dyDescent="0.25">
      <c r="B138" s="12" t="str">
        <f>IFERROR(RANK(H138,$H$7:$H$206,1),"")</f>
        <v/>
      </c>
      <c r="C138" s="5">
        <v>332</v>
      </c>
      <c r="D138" s="3" t="str">
        <f>IF(VLOOKUP(C138,[1]Dossardage!$B$4:$G$203,6,FALSE)="50 m",VLOOKUP(C138,[1]Dossardage!$B$4:$G$203,2,FALSE),"")</f>
        <v>PIERRET HUREAUX</v>
      </c>
      <c r="E138" s="3" t="str">
        <f>IF(VLOOKUP(C138,[1]Dossardage!$B$4:$G$203,6,FALSE)="50 m",VLOOKUP(C138,[1]Dossardage!$B$4:$G$203,3,FALSE),"")</f>
        <v>César</v>
      </c>
      <c r="F138" s="3" t="str">
        <f>IF(VLOOKUP(C138,[1]Dossardage!$B$4:$G$203,6,FALSE)="50 m",VLOOKUP(C138,[1]Dossardage!$B$4:$G$203,4,FALSE),"")</f>
        <v>BG</v>
      </c>
      <c r="G138" s="3" t="str">
        <f>IF(VLOOKUP(C138,[1]Dossardage!$B$4:$G$203,6,FALSE)="50 m",VLOOKUP(C138,[1]Dossardage!$B$4:$G$203,5,FALSE),"")</f>
        <v>Collège Notre Dame</v>
      </c>
      <c r="H138" s="20"/>
      <c r="I138" s="10" t="str">
        <f>IFERROR(VLOOKUP(H138,$K$7:$L$56,2,TRUE),"0")</f>
        <v>0</v>
      </c>
    </row>
    <row r="139" spans="2:9" x14ac:dyDescent="0.25">
      <c r="B139" s="12" t="str">
        <f>IFERROR(RANK(H139,$H$7:$H$206,1),"")</f>
        <v/>
      </c>
      <c r="C139" s="5">
        <v>333</v>
      </c>
      <c r="D139" s="3" t="str">
        <f>IF(VLOOKUP(C139,[1]Dossardage!$B$4:$G$203,6,FALSE)="50 m",VLOOKUP(C139,[1]Dossardage!$B$4:$G$203,2,FALSE),"")</f>
        <v>DIELS</v>
      </c>
      <c r="E139" s="3" t="str">
        <f>IF(VLOOKUP(C139,[1]Dossardage!$B$4:$G$203,6,FALSE)="50 m",VLOOKUP(C139,[1]Dossardage!$B$4:$G$203,3,FALSE),"")</f>
        <v>Zadig</v>
      </c>
      <c r="F139" s="3" t="str">
        <f>IF(VLOOKUP(C139,[1]Dossardage!$B$4:$G$203,6,FALSE)="50 m",VLOOKUP(C139,[1]Dossardage!$B$4:$G$203,4,FALSE),"")</f>
        <v>BG</v>
      </c>
      <c r="G139" s="3" t="str">
        <f>IF(VLOOKUP(C139,[1]Dossardage!$B$4:$G$203,6,FALSE)="50 m",VLOOKUP(C139,[1]Dossardage!$B$4:$G$203,5,FALSE),"")</f>
        <v>Collège Notre Dame</v>
      </c>
      <c r="H139" s="20"/>
      <c r="I139" s="10" t="str">
        <f>IFERROR(VLOOKUP(H139,$K$7:$L$56,2,TRUE),"0")</f>
        <v>0</v>
      </c>
    </row>
    <row r="140" spans="2:9" x14ac:dyDescent="0.25">
      <c r="B140" s="12" t="str">
        <f>IFERROR(RANK(H140,$H$7:$H$206,1),"")</f>
        <v/>
      </c>
      <c r="C140" s="5">
        <v>334</v>
      </c>
      <c r="D140" s="3" t="str">
        <f>IF(VLOOKUP(C140,[1]Dossardage!$B$4:$G$203,6,FALSE)="50 m",VLOOKUP(C140,[1]Dossardage!$B$4:$G$203,2,FALSE),"")</f>
        <v>PALERMO</v>
      </c>
      <c r="E140" s="3" t="str">
        <f>IF(VLOOKUP(C140,[1]Dossardage!$B$4:$G$203,6,FALSE)="50 m",VLOOKUP(C140,[1]Dossardage!$B$4:$G$203,3,FALSE),"")</f>
        <v>Nino</v>
      </c>
      <c r="F140" s="3" t="str">
        <f>IF(VLOOKUP(C140,[1]Dossardage!$B$4:$G$203,6,FALSE)="50 m",VLOOKUP(C140,[1]Dossardage!$B$4:$G$203,4,FALSE),"")</f>
        <v>BG</v>
      </c>
      <c r="G140" s="3" t="str">
        <f>IF(VLOOKUP(C140,[1]Dossardage!$B$4:$G$203,6,FALSE)="50 m",VLOOKUP(C140,[1]Dossardage!$B$4:$G$203,5,FALSE),"")</f>
        <v>Collège Notre Dame</v>
      </c>
      <c r="H140" s="20"/>
      <c r="I140" s="10" t="str">
        <f>IFERROR(VLOOKUP(H140,$K$7:$L$56,2,TRUE),"0")</f>
        <v>0</v>
      </c>
    </row>
    <row r="141" spans="2:9" x14ac:dyDescent="0.25">
      <c r="B141" s="12" t="str">
        <f>IFERROR(RANK(H141,$H$7:$H$206,1),"")</f>
        <v/>
      </c>
      <c r="C141" s="5">
        <v>335</v>
      </c>
      <c r="D141" s="3" t="str">
        <f>IF(VLOOKUP(C141,[1]Dossardage!$B$4:$G$203,6,FALSE)="50 m",VLOOKUP(C141,[1]Dossardage!$B$4:$G$203,2,FALSE),"")</f>
        <v/>
      </c>
      <c r="E141" s="3" t="str">
        <f>IF(VLOOKUP(C141,[1]Dossardage!$B$4:$G$203,6,FALSE)="50 m",VLOOKUP(C141,[1]Dossardage!$B$4:$G$203,3,FALSE),"")</f>
        <v/>
      </c>
      <c r="F141" s="3" t="str">
        <f>IF(VLOOKUP(C141,[1]Dossardage!$B$4:$G$203,6,FALSE)="50 m",VLOOKUP(C141,[1]Dossardage!$B$4:$G$203,4,FALSE),"")</f>
        <v/>
      </c>
      <c r="G141" s="3" t="str">
        <f>IF(VLOOKUP(C141,[1]Dossardage!$B$4:$G$203,6,FALSE)="50 m",VLOOKUP(C141,[1]Dossardage!$B$4:$G$203,5,FALSE),"")</f>
        <v/>
      </c>
      <c r="H141" s="20"/>
      <c r="I141" s="10" t="str">
        <f>IFERROR(VLOOKUP(H141,$K$7:$L$56,2,TRUE),"0")</f>
        <v>0</v>
      </c>
    </row>
    <row r="142" spans="2:9" x14ac:dyDescent="0.25">
      <c r="B142" s="12">
        <f>IFERROR(RANK(H142,$H$7:$H$206,1),"")</f>
        <v>101</v>
      </c>
      <c r="C142" s="5">
        <v>336</v>
      </c>
      <c r="D142" s="3" t="str">
        <f>IF(VLOOKUP(C142,[1]Dossardage!$B$4:$G$203,6,FALSE)="50 m",VLOOKUP(C142,[1]Dossardage!$B$4:$G$203,2,FALSE),"")</f>
        <v>CHABOTIER</v>
      </c>
      <c r="E142" s="3" t="str">
        <f>IF(VLOOKUP(C142,[1]Dossardage!$B$4:$G$203,6,FALSE)="50 m",VLOOKUP(C142,[1]Dossardage!$B$4:$G$203,3,FALSE),"")</f>
        <v>Noé</v>
      </c>
      <c r="F142" s="3" t="str">
        <f>IF(VLOOKUP(C142,[1]Dossardage!$B$4:$G$203,6,FALSE)="50 m",VLOOKUP(C142,[1]Dossardage!$B$4:$G$203,4,FALSE),"")</f>
        <v>BG</v>
      </c>
      <c r="G142" s="3" t="str">
        <f>IF(VLOOKUP(C142,[1]Dossardage!$B$4:$G$203,6,FALSE)="50 m",VLOOKUP(C142,[1]Dossardage!$B$4:$G$203,5,FALSE),"")</f>
        <v>Collège Rouget-de-Lisle</v>
      </c>
      <c r="H142" s="20">
        <v>11.32</v>
      </c>
      <c r="I142" s="10">
        <f>IFERROR(VLOOKUP(H142,$K$7:$L$56,2,TRUE),"0")</f>
        <v>1</v>
      </c>
    </row>
    <row r="143" spans="2:9" x14ac:dyDescent="0.25">
      <c r="B143" s="12">
        <f>IFERROR(RANK(H143,$H$7:$H$206,1),"")</f>
        <v>33</v>
      </c>
      <c r="C143" s="5">
        <v>337</v>
      </c>
      <c r="D143" s="3" t="str">
        <f>IF(VLOOKUP(C143,[1]Dossardage!$B$4:$G$203,6,FALSE)="50 m",VLOOKUP(C143,[1]Dossardage!$B$4:$G$203,2,FALSE),"")</f>
        <v>VAUCHAMPS</v>
      </c>
      <c r="E143" s="3" t="str">
        <f>IF(VLOOKUP(C143,[1]Dossardage!$B$4:$G$203,6,FALSE)="50 m",VLOOKUP(C143,[1]Dossardage!$B$4:$G$203,3,FALSE),"")</f>
        <v>Devon</v>
      </c>
      <c r="F143" s="3" t="str">
        <f>IF(VLOOKUP(C143,[1]Dossardage!$B$4:$G$203,6,FALSE)="50 m",VLOOKUP(C143,[1]Dossardage!$B$4:$G$203,4,FALSE),"")</f>
        <v>BG</v>
      </c>
      <c r="G143" s="3" t="str">
        <f>IF(VLOOKUP(C143,[1]Dossardage!$B$4:$G$203,6,FALSE)="50 m",VLOOKUP(C143,[1]Dossardage!$B$4:$G$203,5,FALSE),"")</f>
        <v>Collège Saint-Jean-Baptiste de La Salle</v>
      </c>
      <c r="H143" s="20">
        <v>8.2799999999999994</v>
      </c>
      <c r="I143" s="10">
        <f>IFERROR(VLOOKUP(H143,$K$7:$L$56,2,TRUE),"0")</f>
        <v>18</v>
      </c>
    </row>
    <row r="144" spans="2:9" x14ac:dyDescent="0.25">
      <c r="B144" s="12" t="str">
        <f>IFERROR(RANK(H144,$H$7:$H$206,1),"")</f>
        <v/>
      </c>
      <c r="C144" s="5">
        <v>338</v>
      </c>
      <c r="D144" s="3" t="str">
        <f>IF(VLOOKUP(C144,[1]Dossardage!$B$4:$G$203,6,FALSE)="50 m",VLOOKUP(C144,[1]Dossardage!$B$4:$G$203,2,FALSE),"")</f>
        <v/>
      </c>
      <c r="E144" s="3" t="str">
        <f>IF(VLOOKUP(C144,[1]Dossardage!$B$4:$G$203,6,FALSE)="50 m",VLOOKUP(C144,[1]Dossardage!$B$4:$G$203,3,FALSE),"")</f>
        <v/>
      </c>
      <c r="F144" s="3" t="str">
        <f>IF(VLOOKUP(C144,[1]Dossardage!$B$4:$G$203,6,FALSE)="50 m",VLOOKUP(C144,[1]Dossardage!$B$4:$G$203,4,FALSE),"")</f>
        <v/>
      </c>
      <c r="G144" s="3" t="str">
        <f>IF(VLOOKUP(C144,[1]Dossardage!$B$4:$G$203,6,FALSE)="50 m",VLOOKUP(C144,[1]Dossardage!$B$4:$G$203,5,FALSE),"")</f>
        <v/>
      </c>
      <c r="H144" s="20"/>
      <c r="I144" s="10" t="str">
        <f>IFERROR(VLOOKUP(H144,$K$7:$L$56,2,TRUE),"0")</f>
        <v>0</v>
      </c>
    </row>
    <row r="145" spans="2:9" x14ac:dyDescent="0.25">
      <c r="B145" s="12" t="str">
        <f>IFERROR(RANK(H145,$H$7:$H$206,1),"")</f>
        <v/>
      </c>
      <c r="C145" s="5">
        <v>339</v>
      </c>
      <c r="D145" s="3" t="str">
        <f>IF(VLOOKUP(C145,[1]Dossardage!$B$4:$G$203,6,FALSE)="50 m",VLOOKUP(C145,[1]Dossardage!$B$4:$G$203,2,FALSE),"")</f>
        <v/>
      </c>
      <c r="E145" s="3" t="str">
        <f>IF(VLOOKUP(C145,[1]Dossardage!$B$4:$G$203,6,FALSE)="50 m",VLOOKUP(C145,[1]Dossardage!$B$4:$G$203,3,FALSE),"")</f>
        <v/>
      </c>
      <c r="F145" s="3" t="str">
        <f>IF(VLOOKUP(C145,[1]Dossardage!$B$4:$G$203,6,FALSE)="50 m",VLOOKUP(C145,[1]Dossardage!$B$4:$G$203,4,FALSE),"")</f>
        <v/>
      </c>
      <c r="G145" s="3" t="str">
        <f>IF(VLOOKUP(C145,[1]Dossardage!$B$4:$G$203,6,FALSE)="50 m",VLOOKUP(C145,[1]Dossardage!$B$4:$G$203,5,FALSE),"")</f>
        <v/>
      </c>
      <c r="H145" s="20"/>
      <c r="I145" s="10" t="str">
        <f>IFERROR(VLOOKUP(H145,$K$7:$L$56,2,TRUE),"0")</f>
        <v>0</v>
      </c>
    </row>
    <row r="146" spans="2:9" x14ac:dyDescent="0.25">
      <c r="B146" s="12" t="str">
        <f>IFERROR(RANK(H146,$H$7:$H$206,1),"")</f>
        <v/>
      </c>
      <c r="C146" s="5">
        <v>340</v>
      </c>
      <c r="D146" s="3" t="str">
        <f>IF(VLOOKUP(C146,[1]Dossardage!$B$4:$G$203,6,FALSE)="50 m",VLOOKUP(C146,[1]Dossardage!$B$4:$G$203,2,FALSE),"")</f>
        <v/>
      </c>
      <c r="E146" s="3" t="str">
        <f>IF(VLOOKUP(C146,[1]Dossardage!$B$4:$G$203,6,FALSE)="50 m",VLOOKUP(C146,[1]Dossardage!$B$4:$G$203,3,FALSE),"")</f>
        <v/>
      </c>
      <c r="F146" s="3" t="str">
        <f>IF(VLOOKUP(C146,[1]Dossardage!$B$4:$G$203,6,FALSE)="50 m",VLOOKUP(C146,[1]Dossardage!$B$4:$G$203,4,FALSE),"")</f>
        <v/>
      </c>
      <c r="G146" s="3" t="str">
        <f>IF(VLOOKUP(C146,[1]Dossardage!$B$4:$G$203,6,FALSE)="50 m",VLOOKUP(C146,[1]Dossardage!$B$4:$G$203,5,FALSE),"")</f>
        <v/>
      </c>
      <c r="H146" s="20"/>
      <c r="I146" s="10" t="str">
        <f>IFERROR(VLOOKUP(H146,$K$7:$L$56,2,TRUE),"0")</f>
        <v>0</v>
      </c>
    </row>
    <row r="147" spans="2:9" x14ac:dyDescent="0.25">
      <c r="B147" s="12" t="str">
        <f>IFERROR(RANK(H147,$H$7:$H$206,1),"")</f>
        <v/>
      </c>
      <c r="C147" s="5">
        <v>341</v>
      </c>
      <c r="D147" s="3">
        <f>IF(VLOOKUP(C147,[1]Dossardage!$B$4:$G$203,6,FALSE)="50 m",VLOOKUP(C147,[1]Dossardage!$B$4:$G$203,2,FALSE),"")</f>
        <v>0</v>
      </c>
      <c r="E147" s="3">
        <f>IF(VLOOKUP(C147,[1]Dossardage!$B$4:$G$203,6,FALSE)="50 m",VLOOKUP(C147,[1]Dossardage!$B$4:$G$203,3,FALSE),"")</f>
        <v>0</v>
      </c>
      <c r="F147" s="3">
        <f>IF(VLOOKUP(C147,[1]Dossardage!$B$4:$G$203,6,FALSE)="50 m",VLOOKUP(C147,[1]Dossardage!$B$4:$G$203,4,FALSE),"")</f>
        <v>0</v>
      </c>
      <c r="G147" s="3">
        <f>IF(VLOOKUP(C147,[1]Dossardage!$B$4:$G$203,6,FALSE)="50 m",VLOOKUP(C147,[1]Dossardage!$B$4:$G$203,5,FALSE),"")</f>
        <v>0</v>
      </c>
      <c r="H147" s="20"/>
      <c r="I147" s="10" t="str">
        <f>IFERROR(VLOOKUP(H147,$K$7:$L$56,2,TRUE),"0")</f>
        <v>0</v>
      </c>
    </row>
    <row r="148" spans="2:9" x14ac:dyDescent="0.25">
      <c r="B148" s="12">
        <f>IFERROR(RANK(H148,$H$7:$H$206,1),"")</f>
        <v>34</v>
      </c>
      <c r="C148" s="5">
        <v>342</v>
      </c>
      <c r="D148" s="3" t="str">
        <f>IF(VLOOKUP(C148,[1]Dossardage!$B$4:$G$203,6,FALSE)="50 m",VLOOKUP(C148,[1]Dossardage!$B$4:$G$203,2,FALSE),"")</f>
        <v>ROUDAUT</v>
      </c>
      <c r="E148" s="3" t="str">
        <f>IF(VLOOKUP(C148,[1]Dossardage!$B$4:$G$203,6,FALSE)="50 m",VLOOKUP(C148,[1]Dossardage!$B$4:$G$203,3,FALSE),"")</f>
        <v>Victor</v>
      </c>
      <c r="F148" s="3" t="str">
        <f>IF(VLOOKUP(C148,[1]Dossardage!$B$4:$G$203,6,FALSE)="50 m",VLOOKUP(C148,[1]Dossardage!$B$4:$G$203,4,FALSE),"")</f>
        <v>BG</v>
      </c>
      <c r="G148" s="3" t="str">
        <f>IF(VLOOKUP(C148,[1]Dossardage!$B$4:$G$203,6,FALSE)="50 m",VLOOKUP(C148,[1]Dossardage!$B$4:$G$203,5,FALSE),"")</f>
        <v>Collège Saint-Jean-Baptiste de La Salle</v>
      </c>
      <c r="H148" s="20">
        <v>8.31</v>
      </c>
      <c r="I148" s="10">
        <f>IFERROR(VLOOKUP(H148,$K$7:$L$56,2,TRUE),"0")</f>
        <v>17</v>
      </c>
    </row>
    <row r="149" spans="2:9" x14ac:dyDescent="0.25">
      <c r="B149" s="12">
        <f>IFERROR(RANK(H149,$H$7:$H$206,1),"")</f>
        <v>98</v>
      </c>
      <c r="C149" s="5">
        <v>343</v>
      </c>
      <c r="D149" s="3" t="str">
        <f>IF(VLOOKUP(C149,[1]Dossardage!$B$4:$G$203,6,FALSE)="50 m",VLOOKUP(C149,[1]Dossardage!$B$4:$G$203,2,FALSE),"")</f>
        <v>DANGIN</v>
      </c>
      <c r="E149" s="3" t="str">
        <f>IF(VLOOKUP(C149,[1]Dossardage!$B$4:$G$203,6,FALSE)="50 m",VLOOKUP(C149,[1]Dossardage!$B$4:$G$203,3,FALSE),"")</f>
        <v>MATYS</v>
      </c>
      <c r="F149" s="3" t="str">
        <f>IF(VLOOKUP(C149,[1]Dossardage!$B$4:$G$203,6,FALSE)="50 m",VLOOKUP(C149,[1]Dossardage!$B$4:$G$203,4,FALSE),"")</f>
        <v>BG</v>
      </c>
      <c r="G149" s="3" t="str">
        <f>IF(VLOOKUP(C149,[1]Dossardage!$B$4:$G$203,6,FALSE)="50 m",VLOOKUP(C149,[1]Dossardage!$B$4:$G$203,5,FALSE),"")</f>
        <v>Collège Salengro</v>
      </c>
      <c r="H149" s="20">
        <v>10.61</v>
      </c>
      <c r="I149" s="10">
        <f>IFERROR(VLOOKUP(H149,$K$7:$L$56,2,TRUE),"0")</f>
        <v>2</v>
      </c>
    </row>
    <row r="150" spans="2:9" x14ac:dyDescent="0.25">
      <c r="B150" s="12">
        <f>IFERROR(RANK(H150,$H$7:$H$206,1),"")</f>
        <v>51</v>
      </c>
      <c r="C150" s="5">
        <v>344</v>
      </c>
      <c r="D150" s="3" t="str">
        <f>IF(VLOOKUP(C150,[1]Dossardage!$B$4:$G$203,6,FALSE)="50 m",VLOOKUP(C150,[1]Dossardage!$B$4:$G$203,2,FALSE),"")</f>
        <v>MOUTANA</v>
      </c>
      <c r="E150" s="3" t="str">
        <f>IF(VLOOKUP(C150,[1]Dossardage!$B$4:$G$203,6,FALSE)="50 m",VLOOKUP(C150,[1]Dossardage!$B$4:$G$203,3,FALSE),"")</f>
        <v>KEVIN</v>
      </c>
      <c r="F150" s="3" t="str">
        <f>IF(VLOOKUP(C150,[1]Dossardage!$B$4:$G$203,6,FALSE)="50 m",VLOOKUP(C150,[1]Dossardage!$B$4:$G$203,4,FALSE),"")</f>
        <v>BG</v>
      </c>
      <c r="G150" s="3" t="str">
        <f>IF(VLOOKUP(C150,[1]Dossardage!$B$4:$G$203,6,FALSE)="50 m",VLOOKUP(C150,[1]Dossardage!$B$4:$G$203,5,FALSE),"")</f>
        <v>Collège Salengro</v>
      </c>
      <c r="H150" s="20">
        <v>8.7899999999999991</v>
      </c>
      <c r="I150" s="10">
        <f>IFERROR(VLOOKUP(H150,$K$7:$L$56,2,TRUE),"0")</f>
        <v>15</v>
      </c>
    </row>
    <row r="151" spans="2:9" x14ac:dyDescent="0.25">
      <c r="B151" s="12">
        <f>IFERROR(RANK(H151,$H$7:$H$206,1),"")</f>
        <v>37</v>
      </c>
      <c r="C151" s="5">
        <v>345</v>
      </c>
      <c r="D151" s="3" t="str">
        <f>IF(VLOOKUP(C151,[1]Dossardage!$B$4:$G$203,6,FALSE)="50 m",VLOOKUP(C151,[1]Dossardage!$B$4:$G$203,2,FALSE),"")</f>
        <v>PIERARD</v>
      </c>
      <c r="E151" s="3" t="str">
        <f>IF(VLOOKUP(C151,[1]Dossardage!$B$4:$G$203,6,FALSE)="50 m",VLOOKUP(C151,[1]Dossardage!$B$4:$G$203,3,FALSE),"")</f>
        <v>Ylan</v>
      </c>
      <c r="F151" s="3" t="str">
        <f>IF(VLOOKUP(C151,[1]Dossardage!$B$4:$G$203,6,FALSE)="50 m",VLOOKUP(C151,[1]Dossardage!$B$4:$G$203,4,FALSE),"")</f>
        <v>BG</v>
      </c>
      <c r="G151" s="3" t="str">
        <f>IF(VLOOKUP(C151,[1]Dossardage!$B$4:$G$203,6,FALSE)="50 m",VLOOKUP(C151,[1]Dossardage!$B$4:$G$203,5,FALSE),"")</f>
        <v>Collège Salengro</v>
      </c>
      <c r="H151" s="20">
        <v>8.4</v>
      </c>
      <c r="I151" s="10">
        <f>IFERROR(VLOOKUP(H151,$K$7:$L$56,2,TRUE),"0")</f>
        <v>17</v>
      </c>
    </row>
    <row r="152" spans="2:9" x14ac:dyDescent="0.25">
      <c r="B152" s="12">
        <f>IFERROR(RANK(H152,$H$7:$H$206,1),"")</f>
        <v>38</v>
      </c>
      <c r="C152" s="5">
        <v>346</v>
      </c>
      <c r="D152" s="3" t="str">
        <f>IF(VLOOKUP(C152,[1]Dossardage!$B$4:$G$203,6,FALSE)="50 m",VLOOKUP(C152,[1]Dossardage!$B$4:$G$203,2,FALSE),"")</f>
        <v>DELACOURT</v>
      </c>
      <c r="E152" s="3" t="str">
        <f>IF(VLOOKUP(C152,[1]Dossardage!$B$4:$G$203,6,FALSE)="50 m",VLOOKUP(C152,[1]Dossardage!$B$4:$G$203,3,FALSE),"")</f>
        <v>Mayron</v>
      </c>
      <c r="F152" s="3" t="str">
        <f>IF(VLOOKUP(C152,[1]Dossardage!$B$4:$G$203,6,FALSE)="50 m",VLOOKUP(C152,[1]Dossardage!$B$4:$G$203,4,FALSE),"")</f>
        <v>MG</v>
      </c>
      <c r="G152" s="3" t="str">
        <f>IF(VLOOKUP(C152,[1]Dossardage!$B$4:$G$203,6,FALSE)="50 m",VLOOKUP(C152,[1]Dossardage!$B$4:$G$203,5,FALSE),"")</f>
        <v>Collège Salengro</v>
      </c>
      <c r="H152" s="20">
        <v>8.41</v>
      </c>
      <c r="I152" s="10">
        <f>IFERROR(VLOOKUP(H152,$K$7:$L$56,2,TRUE),"0")</f>
        <v>17</v>
      </c>
    </row>
    <row r="153" spans="2:9" x14ac:dyDescent="0.25">
      <c r="B153" s="12" t="str">
        <f>IFERROR(RANK(H153,$H$7:$H$206,1),"")</f>
        <v/>
      </c>
      <c r="C153" s="5">
        <v>347</v>
      </c>
      <c r="D153" s="3" t="str">
        <f>IF(VLOOKUP(C153,[1]Dossardage!$B$4:$G$203,6,FALSE)="50 m",VLOOKUP(C153,[1]Dossardage!$B$4:$G$203,2,FALSE),"")</f>
        <v/>
      </c>
      <c r="E153" s="3" t="str">
        <f>IF(VLOOKUP(C153,[1]Dossardage!$B$4:$G$203,6,FALSE)="50 m",VLOOKUP(C153,[1]Dossardage!$B$4:$G$203,3,FALSE),"")</f>
        <v/>
      </c>
      <c r="F153" s="3" t="str">
        <f>IF(VLOOKUP(C153,[1]Dossardage!$B$4:$G$203,6,FALSE)="50 m",VLOOKUP(C153,[1]Dossardage!$B$4:$G$203,4,FALSE),"")</f>
        <v/>
      </c>
      <c r="G153" s="3" t="str">
        <f>IF(VLOOKUP(C153,[1]Dossardage!$B$4:$G$203,6,FALSE)="50 m",VLOOKUP(C153,[1]Dossardage!$B$4:$G$203,5,FALSE),"")</f>
        <v/>
      </c>
      <c r="H153" s="20"/>
      <c r="I153" s="10" t="str">
        <f>IFERROR(VLOOKUP(H153,$K$7:$L$56,2,TRUE),"0")</f>
        <v>0</v>
      </c>
    </row>
    <row r="154" spans="2:9" x14ac:dyDescent="0.25">
      <c r="B154" s="12" t="str">
        <f>IFERROR(RANK(H154,$H$7:$H$206,1),"")</f>
        <v/>
      </c>
      <c r="C154" s="5">
        <v>348</v>
      </c>
      <c r="D154" s="3" t="str">
        <f>IF(VLOOKUP(C154,[1]Dossardage!$B$4:$G$203,6,FALSE)="50 m",VLOOKUP(C154,[1]Dossardage!$B$4:$G$203,2,FALSE),"")</f>
        <v/>
      </c>
      <c r="E154" s="3" t="str">
        <f>IF(VLOOKUP(C154,[1]Dossardage!$B$4:$G$203,6,FALSE)="50 m",VLOOKUP(C154,[1]Dossardage!$B$4:$G$203,3,FALSE),"")</f>
        <v/>
      </c>
      <c r="F154" s="3" t="str">
        <f>IF(VLOOKUP(C154,[1]Dossardage!$B$4:$G$203,6,FALSE)="50 m",VLOOKUP(C154,[1]Dossardage!$B$4:$G$203,4,FALSE),"")</f>
        <v/>
      </c>
      <c r="G154" s="3" t="str">
        <f>IF(VLOOKUP(C154,[1]Dossardage!$B$4:$G$203,6,FALSE)="50 m",VLOOKUP(C154,[1]Dossardage!$B$4:$G$203,5,FALSE),"")</f>
        <v/>
      </c>
      <c r="H154" s="20"/>
      <c r="I154" s="10" t="str">
        <f>IFERROR(VLOOKUP(H154,$K$7:$L$56,2,TRUE),"0")</f>
        <v>0</v>
      </c>
    </row>
    <row r="155" spans="2:9" x14ac:dyDescent="0.25">
      <c r="B155" s="12" t="str">
        <f>IFERROR(RANK(H155,$H$7:$H$206,1),"")</f>
        <v/>
      </c>
      <c r="C155" s="5">
        <v>349</v>
      </c>
      <c r="D155" s="3" t="str">
        <f>IF(VLOOKUP(C155,[1]Dossardage!$B$4:$G$203,6,FALSE)="50 m",VLOOKUP(C155,[1]Dossardage!$B$4:$G$203,2,FALSE),"")</f>
        <v/>
      </c>
      <c r="E155" s="3" t="str">
        <f>IF(VLOOKUP(C155,[1]Dossardage!$B$4:$G$203,6,FALSE)="50 m",VLOOKUP(C155,[1]Dossardage!$B$4:$G$203,3,FALSE),"")</f>
        <v/>
      </c>
      <c r="F155" s="3" t="str">
        <f>IF(VLOOKUP(C155,[1]Dossardage!$B$4:$G$203,6,FALSE)="50 m",VLOOKUP(C155,[1]Dossardage!$B$4:$G$203,4,FALSE),"")</f>
        <v/>
      </c>
      <c r="G155" s="3" t="str">
        <f>IF(VLOOKUP(C155,[1]Dossardage!$B$4:$G$203,6,FALSE)="50 m",VLOOKUP(C155,[1]Dossardage!$B$4:$G$203,5,FALSE),"")</f>
        <v/>
      </c>
      <c r="H155" s="20"/>
      <c r="I155" s="10" t="str">
        <f>IFERROR(VLOOKUP(H155,$K$7:$L$56,2,TRUE),"0")</f>
        <v>0</v>
      </c>
    </row>
    <row r="156" spans="2:9" x14ac:dyDescent="0.25">
      <c r="B156" s="12" t="str">
        <f>IFERROR(RANK(H156,$H$7:$H$206,1),"")</f>
        <v/>
      </c>
      <c r="C156" s="5">
        <v>350</v>
      </c>
      <c r="D156" s="3" t="str">
        <f>IF(VLOOKUP(C156,[1]Dossardage!$B$4:$G$203,6,FALSE)="50 m",VLOOKUP(C156,[1]Dossardage!$B$4:$G$203,2,FALSE),"")</f>
        <v/>
      </c>
      <c r="E156" s="3" t="str">
        <f>IF(VLOOKUP(C156,[1]Dossardage!$B$4:$G$203,6,FALSE)="50 m",VLOOKUP(C156,[1]Dossardage!$B$4:$G$203,3,FALSE),"")</f>
        <v/>
      </c>
      <c r="F156" s="3" t="str">
        <f>IF(VLOOKUP(C156,[1]Dossardage!$B$4:$G$203,6,FALSE)="50 m",VLOOKUP(C156,[1]Dossardage!$B$4:$G$203,4,FALSE),"")</f>
        <v/>
      </c>
      <c r="G156" s="3" t="str">
        <f>IF(VLOOKUP(C156,[1]Dossardage!$B$4:$G$203,6,FALSE)="50 m",VLOOKUP(C156,[1]Dossardage!$B$4:$G$203,5,FALSE),"")</f>
        <v/>
      </c>
      <c r="H156" s="20"/>
      <c r="I156" s="10" t="str">
        <f>IFERROR(VLOOKUP(H156,$K$7:$L$56,2,TRUE),"0")</f>
        <v>0</v>
      </c>
    </row>
    <row r="157" spans="2:9" x14ac:dyDescent="0.25">
      <c r="B157" s="12">
        <f>IFERROR(RANK(H157,$H$7:$H$206,1),"")</f>
        <v>28</v>
      </c>
      <c r="C157" s="5">
        <v>351</v>
      </c>
      <c r="D157" s="3" t="str">
        <f>IF(VLOOKUP(C157,[1]Dossardage!$B$4:$G$203,6,FALSE)="50 m",VLOOKUP(C157,[1]Dossardage!$B$4:$G$203,2,FALSE),"")</f>
        <v>JACQUIET ISIL</v>
      </c>
      <c r="E157" s="3" t="str">
        <f>IF(VLOOKUP(C157,[1]Dossardage!$B$4:$G$203,6,FALSE)="50 m",VLOOKUP(C157,[1]Dossardage!$B$4:$G$203,3,FALSE),"")</f>
        <v>Iliyas</v>
      </c>
      <c r="F157" s="3" t="str">
        <f>IF(VLOOKUP(C157,[1]Dossardage!$B$4:$G$203,6,FALSE)="50 m",VLOOKUP(C157,[1]Dossardage!$B$4:$G$203,4,FALSE),"")</f>
        <v>BG</v>
      </c>
      <c r="G157" s="3" t="str">
        <f>IF(VLOOKUP(C157,[1]Dossardage!$B$4:$G$203,6,FALSE)="50 m",VLOOKUP(C157,[1]Dossardage!$B$4:$G$203,5,FALSE),"")</f>
        <v>Collège Turenne</v>
      </c>
      <c r="H157" s="20">
        <v>8.16</v>
      </c>
      <c r="I157" s="10">
        <f>IFERROR(VLOOKUP(H157,$K$7:$L$56,2,TRUE),"0")</f>
        <v>19</v>
      </c>
    </row>
    <row r="158" spans="2:9" x14ac:dyDescent="0.25">
      <c r="B158" s="12" t="str">
        <f>IFERROR(RANK(H158,$H$7:$H$206,1),"")</f>
        <v/>
      </c>
      <c r="C158" s="5">
        <v>352</v>
      </c>
      <c r="D158" s="3" t="str">
        <f>IF(VLOOKUP(C158,[1]Dossardage!$B$4:$G$203,6,FALSE)="50 m",VLOOKUP(C158,[1]Dossardage!$B$4:$G$203,2,FALSE),"")</f>
        <v/>
      </c>
      <c r="E158" s="3" t="str">
        <f>IF(VLOOKUP(C158,[1]Dossardage!$B$4:$G$203,6,FALSE)="50 m",VLOOKUP(C158,[1]Dossardage!$B$4:$G$203,3,FALSE),"")</f>
        <v/>
      </c>
      <c r="F158" s="3" t="str">
        <f>IF(VLOOKUP(C158,[1]Dossardage!$B$4:$G$203,6,FALSE)="50 m",VLOOKUP(C158,[1]Dossardage!$B$4:$G$203,4,FALSE),"")</f>
        <v/>
      </c>
      <c r="G158" s="3" t="str">
        <f>IF(VLOOKUP(C158,[1]Dossardage!$B$4:$G$203,6,FALSE)="50 m",VLOOKUP(C158,[1]Dossardage!$B$4:$G$203,5,FALSE),"")</f>
        <v/>
      </c>
      <c r="H158" s="20"/>
      <c r="I158" s="10" t="str">
        <f>IFERROR(VLOOKUP(H158,$K$7:$L$56,2,TRUE),"0")</f>
        <v>0</v>
      </c>
    </row>
    <row r="159" spans="2:9" x14ac:dyDescent="0.25">
      <c r="B159" s="12" t="str">
        <f>IFERROR(RANK(H159,$H$7:$H$206,1),"")</f>
        <v/>
      </c>
      <c r="C159" s="5">
        <v>353</v>
      </c>
      <c r="D159" s="3" t="str">
        <f>IF(VLOOKUP(C159,[1]Dossardage!$B$4:$G$203,6,FALSE)="50 m",VLOOKUP(C159,[1]Dossardage!$B$4:$G$203,2,FALSE),"")</f>
        <v/>
      </c>
      <c r="E159" s="3" t="str">
        <f>IF(VLOOKUP(C159,[1]Dossardage!$B$4:$G$203,6,FALSE)="50 m",VLOOKUP(C159,[1]Dossardage!$B$4:$G$203,3,FALSE),"")</f>
        <v/>
      </c>
      <c r="F159" s="3" t="str">
        <f>IF(VLOOKUP(C159,[1]Dossardage!$B$4:$G$203,6,FALSE)="50 m",VLOOKUP(C159,[1]Dossardage!$B$4:$G$203,4,FALSE),"")</f>
        <v/>
      </c>
      <c r="G159" s="3" t="str">
        <f>IF(VLOOKUP(C159,[1]Dossardage!$B$4:$G$203,6,FALSE)="50 m",VLOOKUP(C159,[1]Dossardage!$B$4:$G$203,5,FALSE),"")</f>
        <v/>
      </c>
      <c r="H159" s="20"/>
      <c r="I159" s="10" t="str">
        <f>IFERROR(VLOOKUP(H159,$K$7:$L$56,2,TRUE),"0")</f>
        <v>0</v>
      </c>
    </row>
    <row r="160" spans="2:9" x14ac:dyDescent="0.25">
      <c r="B160" s="12">
        <f>IFERROR(RANK(H160,$H$7:$H$206,1),"")</f>
        <v>26</v>
      </c>
      <c r="C160" s="5">
        <v>354</v>
      </c>
      <c r="D160" s="3" t="str">
        <f>IF(VLOOKUP(C160,[1]Dossardage!$B$4:$G$203,6,FALSE)="50 m",VLOOKUP(C160,[1]Dossardage!$B$4:$G$203,2,FALSE),"")</f>
        <v>LUCAS</v>
      </c>
      <c r="E160" s="3" t="str">
        <f>IF(VLOOKUP(C160,[1]Dossardage!$B$4:$G$203,6,FALSE)="50 m",VLOOKUP(C160,[1]Dossardage!$B$4:$G$203,3,FALSE),"")</f>
        <v>Thomas</v>
      </c>
      <c r="F160" s="3" t="str">
        <f>IF(VLOOKUP(C160,[1]Dossardage!$B$4:$G$203,6,FALSE)="50 m",VLOOKUP(C160,[1]Dossardage!$B$4:$G$203,4,FALSE),"")</f>
        <v>BG</v>
      </c>
      <c r="G160" s="3" t="str">
        <f>IF(VLOOKUP(C160,[1]Dossardage!$B$4:$G$203,6,FALSE)="50 m",VLOOKUP(C160,[1]Dossardage!$B$4:$G$203,5,FALSE),"")</f>
        <v>Collège Turenne</v>
      </c>
      <c r="H160" s="20">
        <v>8.15</v>
      </c>
      <c r="I160" s="10">
        <f>IFERROR(VLOOKUP(H160,$K$7:$L$56,2,TRUE),"0")</f>
        <v>19</v>
      </c>
    </row>
    <row r="161" spans="2:9" x14ac:dyDescent="0.25">
      <c r="B161" s="12">
        <f>IFERROR(RANK(H161,$H$7:$H$206,1),"")</f>
        <v>32</v>
      </c>
      <c r="C161" s="5">
        <v>355</v>
      </c>
      <c r="D161" s="3" t="str">
        <f>IF(VLOOKUP(C161,[1]Dossardage!$B$4:$G$203,6,FALSE)="50 m",VLOOKUP(C161,[1]Dossardage!$B$4:$G$203,2,FALSE),"")</f>
        <v>ALTUNEL</v>
      </c>
      <c r="E161" s="3" t="str">
        <f>IF(VLOOKUP(C161,[1]Dossardage!$B$4:$G$203,6,FALSE)="50 m",VLOOKUP(C161,[1]Dossardage!$B$4:$G$203,3,FALSE),"")</f>
        <v>Erkancan</v>
      </c>
      <c r="F161" s="3" t="str">
        <f>IF(VLOOKUP(C161,[1]Dossardage!$B$4:$G$203,6,FALSE)="50 m",VLOOKUP(C161,[1]Dossardage!$B$4:$G$203,4,FALSE),"")</f>
        <v>BG</v>
      </c>
      <c r="G161" s="3" t="str">
        <f>IF(VLOOKUP(C161,[1]Dossardage!$B$4:$G$203,6,FALSE)="50 m",VLOOKUP(C161,[1]Dossardage!$B$4:$G$203,5,FALSE),"")</f>
        <v>Collège Turenne</v>
      </c>
      <c r="H161" s="20">
        <v>8.2200000000000006</v>
      </c>
      <c r="I161" s="10">
        <f>IFERROR(VLOOKUP(H161,$K$7:$L$56,2,TRUE),"0")</f>
        <v>18</v>
      </c>
    </row>
    <row r="162" spans="2:9" x14ac:dyDescent="0.25">
      <c r="B162" s="12" t="str">
        <f>IFERROR(RANK(H162,$H$7:$H$206,1),"")</f>
        <v/>
      </c>
      <c r="C162" s="5">
        <v>356</v>
      </c>
      <c r="D162" s="3" t="str">
        <f>IF(VLOOKUP(C162,[1]Dossardage!$B$4:$G$203,6,FALSE)="50 m",VLOOKUP(C162,[1]Dossardage!$B$4:$G$203,2,FALSE),"")</f>
        <v/>
      </c>
      <c r="E162" s="3" t="str">
        <f>IF(VLOOKUP(C162,[1]Dossardage!$B$4:$G$203,6,FALSE)="50 m",VLOOKUP(C162,[1]Dossardage!$B$4:$G$203,3,FALSE),"")</f>
        <v/>
      </c>
      <c r="F162" s="3" t="str">
        <f>IF(VLOOKUP(C162,[1]Dossardage!$B$4:$G$203,6,FALSE)="50 m",VLOOKUP(C162,[1]Dossardage!$B$4:$G$203,4,FALSE),"")</f>
        <v/>
      </c>
      <c r="G162" s="3" t="str">
        <f>IF(VLOOKUP(C162,[1]Dossardage!$B$4:$G$203,6,FALSE)="50 m",VLOOKUP(C162,[1]Dossardage!$B$4:$G$203,5,FALSE),"")</f>
        <v/>
      </c>
      <c r="H162" s="20"/>
      <c r="I162" s="10" t="str">
        <f>IFERROR(VLOOKUP(H162,$K$7:$L$56,2,TRUE),"0")</f>
        <v>0</v>
      </c>
    </row>
    <row r="163" spans="2:9" x14ac:dyDescent="0.25">
      <c r="B163" s="12" t="str">
        <f>IFERROR(RANK(H163,$H$7:$H$206,1),"")</f>
        <v/>
      </c>
      <c r="C163" s="5">
        <v>357</v>
      </c>
      <c r="D163" s="3" t="str">
        <f>IF(VLOOKUP(C163,[1]Dossardage!$B$4:$G$203,6,FALSE)="50 m",VLOOKUP(C163,[1]Dossardage!$B$4:$G$203,2,FALSE),"")</f>
        <v/>
      </c>
      <c r="E163" s="3" t="str">
        <f>IF(VLOOKUP(C163,[1]Dossardage!$B$4:$G$203,6,FALSE)="50 m",VLOOKUP(C163,[1]Dossardage!$B$4:$G$203,3,FALSE),"")</f>
        <v/>
      </c>
      <c r="F163" s="3" t="str">
        <f>IF(VLOOKUP(C163,[1]Dossardage!$B$4:$G$203,6,FALSE)="50 m",VLOOKUP(C163,[1]Dossardage!$B$4:$G$203,4,FALSE),"")</f>
        <v/>
      </c>
      <c r="G163" s="3" t="str">
        <f>IF(VLOOKUP(C163,[1]Dossardage!$B$4:$G$203,6,FALSE)="50 m",VLOOKUP(C163,[1]Dossardage!$B$4:$G$203,5,FALSE),"")</f>
        <v/>
      </c>
      <c r="H163" s="20"/>
      <c r="I163" s="10" t="str">
        <f>IFERROR(VLOOKUP(H163,$K$7:$L$56,2,TRUE),"0")</f>
        <v>0</v>
      </c>
    </row>
    <row r="164" spans="2:9" x14ac:dyDescent="0.25">
      <c r="B164" s="12" t="str">
        <f>IFERROR(RANK(H164,$H$7:$H$206,1),"")</f>
        <v/>
      </c>
      <c r="C164" s="5">
        <v>358</v>
      </c>
      <c r="D164" s="3" t="str">
        <f>IF(VLOOKUP(C164,[1]Dossardage!$B$4:$G$203,6,FALSE)="50 m",VLOOKUP(C164,[1]Dossardage!$B$4:$G$203,2,FALSE),"")</f>
        <v/>
      </c>
      <c r="E164" s="3" t="str">
        <f>IF(VLOOKUP(C164,[1]Dossardage!$B$4:$G$203,6,FALSE)="50 m",VLOOKUP(C164,[1]Dossardage!$B$4:$G$203,3,FALSE),"")</f>
        <v/>
      </c>
      <c r="F164" s="3" t="str">
        <f>IF(VLOOKUP(C164,[1]Dossardage!$B$4:$G$203,6,FALSE)="50 m",VLOOKUP(C164,[1]Dossardage!$B$4:$G$203,4,FALSE),"")</f>
        <v/>
      </c>
      <c r="G164" s="3" t="str">
        <f>IF(VLOOKUP(C164,[1]Dossardage!$B$4:$G$203,6,FALSE)="50 m",VLOOKUP(C164,[1]Dossardage!$B$4:$G$203,5,FALSE),"")</f>
        <v/>
      </c>
      <c r="H164" s="20"/>
      <c r="I164" s="10" t="str">
        <f>IFERROR(VLOOKUP(H164,$K$7:$L$56,2,TRUE),"0")</f>
        <v>0</v>
      </c>
    </row>
    <row r="165" spans="2:9" x14ac:dyDescent="0.25">
      <c r="B165" s="12" t="str">
        <f>IFERROR(RANK(H165,$H$7:$H$206,1),"")</f>
        <v/>
      </c>
      <c r="C165" s="5">
        <v>359</v>
      </c>
      <c r="D165" s="3" t="str">
        <f>IF(VLOOKUP(C165,[1]Dossardage!$B$4:$G$203,6,FALSE)="50 m",VLOOKUP(C165,[1]Dossardage!$B$4:$G$203,2,FALSE),"")</f>
        <v/>
      </c>
      <c r="E165" s="3" t="str">
        <f>IF(VLOOKUP(C165,[1]Dossardage!$B$4:$G$203,6,FALSE)="50 m",VLOOKUP(C165,[1]Dossardage!$B$4:$G$203,3,FALSE),"")</f>
        <v/>
      </c>
      <c r="F165" s="3" t="str">
        <f>IF(VLOOKUP(C165,[1]Dossardage!$B$4:$G$203,6,FALSE)="50 m",VLOOKUP(C165,[1]Dossardage!$B$4:$G$203,4,FALSE),"")</f>
        <v/>
      </c>
      <c r="G165" s="3" t="str">
        <f>IF(VLOOKUP(C165,[1]Dossardage!$B$4:$G$203,6,FALSE)="50 m",VLOOKUP(C165,[1]Dossardage!$B$4:$G$203,5,FALSE),"")</f>
        <v/>
      </c>
      <c r="H165" s="20"/>
      <c r="I165" s="10" t="str">
        <f>IFERROR(VLOOKUP(H165,$K$7:$L$56,2,TRUE),"0")</f>
        <v>0</v>
      </c>
    </row>
    <row r="166" spans="2:9" x14ac:dyDescent="0.25">
      <c r="B166" s="12">
        <f>IFERROR(RANK(H166,$H$7:$H$206,1),"")</f>
        <v>11</v>
      </c>
      <c r="C166" s="5">
        <v>360</v>
      </c>
      <c r="D166" s="3" t="str">
        <f>IF(VLOOKUP(C166,[1]Dossardage!$B$4:$G$203,6,FALSE)="50 m",VLOOKUP(C166,[1]Dossardage!$B$4:$G$203,2,FALSE),"")</f>
        <v>MARTIN</v>
      </c>
      <c r="E166" s="3" t="str">
        <f>IF(VLOOKUP(C166,[1]Dossardage!$B$4:$G$203,6,FALSE)="50 m",VLOOKUP(C166,[1]Dossardage!$B$4:$G$203,3,FALSE),"")</f>
        <v>Rémy</v>
      </c>
      <c r="F166" s="3" t="str">
        <f>IF(VLOOKUP(C166,[1]Dossardage!$B$4:$G$203,6,FALSE)="50 m",VLOOKUP(C166,[1]Dossardage!$B$4:$G$203,4,FALSE),"")</f>
        <v>BG</v>
      </c>
      <c r="G166" s="3" t="str">
        <f>IF(VLOOKUP(C166,[1]Dossardage!$B$4:$G$203,6,FALSE)="50 m",VLOOKUP(C166,[1]Dossardage!$B$4:$G$203,5,FALSE),"")</f>
        <v>Collège Vallière</v>
      </c>
      <c r="H166" s="20">
        <v>7.73</v>
      </c>
      <c r="I166" s="10">
        <f>IFERROR(VLOOKUP(H166,$K$7:$L$56,2,TRUE),"0")</f>
        <v>24</v>
      </c>
    </row>
    <row r="167" spans="2:9" x14ac:dyDescent="0.25">
      <c r="B167" s="12" t="str">
        <f>IFERROR(RANK(H167,$H$7:$H$206,1),"")</f>
        <v/>
      </c>
      <c r="C167" s="5">
        <v>361</v>
      </c>
      <c r="D167" s="3" t="str">
        <f>IF(VLOOKUP(C167,[1]Dossardage!$B$4:$G$203,6,FALSE)="50 m",VLOOKUP(C167,[1]Dossardage!$B$4:$G$203,2,FALSE),"")</f>
        <v/>
      </c>
      <c r="E167" s="3" t="str">
        <f>IF(VLOOKUP(C167,[1]Dossardage!$B$4:$G$203,6,FALSE)="50 m",VLOOKUP(C167,[1]Dossardage!$B$4:$G$203,3,FALSE),"")</f>
        <v/>
      </c>
      <c r="F167" s="3" t="str">
        <f>IF(VLOOKUP(C167,[1]Dossardage!$B$4:$G$203,6,FALSE)="50 m",VLOOKUP(C167,[1]Dossardage!$B$4:$G$203,4,FALSE),"")</f>
        <v/>
      </c>
      <c r="G167" s="3" t="str">
        <f>IF(VLOOKUP(C167,[1]Dossardage!$B$4:$G$203,6,FALSE)="50 m",VLOOKUP(C167,[1]Dossardage!$B$4:$G$203,5,FALSE),"")</f>
        <v/>
      </c>
      <c r="H167" s="20"/>
      <c r="I167" s="10" t="str">
        <f>IFERROR(VLOOKUP(H167,$K$7:$L$56,2,TRUE),"0")</f>
        <v>0</v>
      </c>
    </row>
    <row r="168" spans="2:9" x14ac:dyDescent="0.25">
      <c r="B168" s="12">
        <f>IFERROR(RANK(H168,$H$7:$H$206,1),"")</f>
        <v>83</v>
      </c>
      <c r="C168" s="5">
        <v>362</v>
      </c>
      <c r="D168" s="3" t="str">
        <f>IF(VLOOKUP(C168,[1]Dossardage!$B$4:$G$203,6,FALSE)="50 m",VLOOKUP(C168,[1]Dossardage!$B$4:$G$203,2,FALSE),"")</f>
        <v>THELIER</v>
      </c>
      <c r="E168" s="3" t="str">
        <f>IF(VLOOKUP(C168,[1]Dossardage!$B$4:$G$203,6,FALSE)="50 m",VLOOKUP(C168,[1]Dossardage!$B$4:$G$203,3,FALSE),"")</f>
        <v>Louis</v>
      </c>
      <c r="F168" s="3" t="str">
        <f>IF(VLOOKUP(C168,[1]Dossardage!$B$4:$G$203,6,FALSE)="50 m",VLOOKUP(C168,[1]Dossardage!$B$4:$G$203,4,FALSE),"")</f>
        <v>BG</v>
      </c>
      <c r="G168" s="3" t="str">
        <f>IF(VLOOKUP(C168,[1]Dossardage!$B$4:$G$203,6,FALSE)="50 m",VLOOKUP(C168,[1]Dossardage!$B$4:$G$203,5,FALSE),"")</f>
        <v>Collège Vallière</v>
      </c>
      <c r="H168" s="20">
        <v>9.65</v>
      </c>
      <c r="I168" s="10">
        <f>IFERROR(VLOOKUP(H168,$K$7:$L$56,2,TRUE),"0")</f>
        <v>8</v>
      </c>
    </row>
    <row r="169" spans="2:9" x14ac:dyDescent="0.25">
      <c r="B169" s="12" t="str">
        <f>IFERROR(RANK(H169,$H$7:$H$206,1),"")</f>
        <v/>
      </c>
      <c r="C169" s="5">
        <v>363</v>
      </c>
      <c r="D169" s="3" t="str">
        <f>IF(VLOOKUP(C169,[1]Dossardage!$B$4:$G$203,6,FALSE)="50 m",VLOOKUP(C169,[1]Dossardage!$B$4:$G$203,2,FALSE),"")</f>
        <v/>
      </c>
      <c r="E169" s="3" t="str">
        <f>IF(VLOOKUP(C169,[1]Dossardage!$B$4:$G$203,6,FALSE)="50 m",VLOOKUP(C169,[1]Dossardage!$B$4:$G$203,3,FALSE),"")</f>
        <v/>
      </c>
      <c r="F169" s="3" t="str">
        <f>IF(VLOOKUP(C169,[1]Dossardage!$B$4:$G$203,6,FALSE)="50 m",VLOOKUP(C169,[1]Dossardage!$B$4:$G$203,4,FALSE),"")</f>
        <v/>
      </c>
      <c r="G169" s="3" t="str">
        <f>IF(VLOOKUP(C169,[1]Dossardage!$B$4:$G$203,6,FALSE)="50 m",VLOOKUP(C169,[1]Dossardage!$B$4:$G$203,5,FALSE),"")</f>
        <v/>
      </c>
      <c r="H169" s="20"/>
      <c r="I169" s="10" t="str">
        <f>IFERROR(VLOOKUP(H169,$K$7:$L$56,2,TRUE),"0")</f>
        <v>0</v>
      </c>
    </row>
    <row r="170" spans="2:9" x14ac:dyDescent="0.25">
      <c r="B170" s="12" t="str">
        <f>IFERROR(RANK(H170,$H$7:$H$206,1),"")</f>
        <v/>
      </c>
      <c r="C170" s="5">
        <v>364</v>
      </c>
      <c r="D170" s="3" t="str">
        <f>IF(VLOOKUP(C170,[1]Dossardage!$B$4:$G$203,6,FALSE)="50 m",VLOOKUP(C170,[1]Dossardage!$B$4:$G$203,2,FALSE),"")</f>
        <v/>
      </c>
      <c r="E170" s="3" t="str">
        <f>IF(VLOOKUP(C170,[1]Dossardage!$B$4:$G$203,6,FALSE)="50 m",VLOOKUP(C170,[1]Dossardage!$B$4:$G$203,3,FALSE),"")</f>
        <v/>
      </c>
      <c r="F170" s="3" t="str">
        <f>IF(VLOOKUP(C170,[1]Dossardage!$B$4:$G$203,6,FALSE)="50 m",VLOOKUP(C170,[1]Dossardage!$B$4:$G$203,4,FALSE),"")</f>
        <v/>
      </c>
      <c r="G170" s="3" t="str">
        <f>IF(VLOOKUP(C170,[1]Dossardage!$B$4:$G$203,6,FALSE)="50 m",VLOOKUP(C170,[1]Dossardage!$B$4:$G$203,5,FALSE),"")</f>
        <v/>
      </c>
      <c r="H170" s="20"/>
      <c r="I170" s="10" t="str">
        <f>IFERROR(VLOOKUP(H170,$K$7:$L$56,2,TRUE),"0")</f>
        <v>0</v>
      </c>
    </row>
    <row r="171" spans="2:9" x14ac:dyDescent="0.25">
      <c r="B171" s="12" t="str">
        <f>IFERROR(RANK(H171,$H$7:$H$206,1),"")</f>
        <v/>
      </c>
      <c r="C171" s="5">
        <v>365</v>
      </c>
      <c r="D171" s="3" t="str">
        <f>IF(VLOOKUP(C171,[1]Dossardage!$B$4:$G$203,6,FALSE)="50 m",VLOOKUP(C171,[1]Dossardage!$B$4:$G$203,2,FALSE),"")</f>
        <v/>
      </c>
      <c r="E171" s="3" t="str">
        <f>IF(VLOOKUP(C171,[1]Dossardage!$B$4:$G$203,6,FALSE)="50 m",VLOOKUP(C171,[1]Dossardage!$B$4:$G$203,3,FALSE),"")</f>
        <v/>
      </c>
      <c r="F171" s="3" t="str">
        <f>IF(VLOOKUP(C171,[1]Dossardage!$B$4:$G$203,6,FALSE)="50 m",VLOOKUP(C171,[1]Dossardage!$B$4:$G$203,4,FALSE),"")</f>
        <v/>
      </c>
      <c r="G171" s="3" t="str">
        <f>IF(VLOOKUP(C171,[1]Dossardage!$B$4:$G$203,6,FALSE)="50 m",VLOOKUP(C171,[1]Dossardage!$B$4:$G$203,5,FALSE),"")</f>
        <v/>
      </c>
      <c r="H171" s="20"/>
      <c r="I171" s="10" t="str">
        <f>IFERROR(VLOOKUP(H171,$K$7:$L$56,2,TRUE),"0")</f>
        <v>0</v>
      </c>
    </row>
    <row r="172" spans="2:9" x14ac:dyDescent="0.25">
      <c r="B172" s="12">
        <f>IFERROR(RANK(H172,$H$7:$H$206,1),"")</f>
        <v>63</v>
      </c>
      <c r="C172" s="5">
        <v>366</v>
      </c>
      <c r="D172" s="3" t="str">
        <f>IF(VLOOKUP(C172,[1]Dossardage!$B$4:$G$203,6,FALSE)="50 m",VLOOKUP(C172,[1]Dossardage!$B$4:$G$203,2,FALSE),"")</f>
        <v>BROCHARD</v>
      </c>
      <c r="E172" s="3" t="str">
        <f>IF(VLOOKUP(C172,[1]Dossardage!$B$4:$G$203,6,FALSE)="50 m",VLOOKUP(C172,[1]Dossardage!$B$4:$G$203,3,FALSE),"")</f>
        <v>Tyméo</v>
      </c>
      <c r="F172" s="3" t="str">
        <f>IF(VLOOKUP(C172,[1]Dossardage!$B$4:$G$203,6,FALSE)="50 m",VLOOKUP(C172,[1]Dossardage!$B$4:$G$203,4,FALSE),"")</f>
        <v>BG</v>
      </c>
      <c r="G172" s="3" t="str">
        <f>IF(VLOOKUP(C172,[1]Dossardage!$B$4:$G$203,6,FALSE)="50 m",VLOOKUP(C172,[1]Dossardage!$B$4:$G$203,5,FALSE),"")</f>
        <v>Collège Vauban</v>
      </c>
      <c r="H172" s="20">
        <v>8.8800000000000008</v>
      </c>
      <c r="I172" s="10">
        <f>IFERROR(VLOOKUP(H172,$K$7:$L$56,2,TRUE),"0")</f>
        <v>14</v>
      </c>
    </row>
    <row r="173" spans="2:9" x14ac:dyDescent="0.25">
      <c r="B173" s="12">
        <f>IFERROR(RANK(H173,$H$7:$H$206,1),"")</f>
        <v>61</v>
      </c>
      <c r="C173" s="5">
        <v>367</v>
      </c>
      <c r="D173" s="3" t="str">
        <f>IF(VLOOKUP(C173,[1]Dossardage!$B$4:$G$203,6,FALSE)="50 m",VLOOKUP(C173,[1]Dossardage!$B$4:$G$203,2,FALSE),"")</f>
        <v>CHOUKRI</v>
      </c>
      <c r="E173" s="3" t="str">
        <f>IF(VLOOKUP(C173,[1]Dossardage!$B$4:$G$203,6,FALSE)="50 m",VLOOKUP(C173,[1]Dossardage!$B$4:$G$203,3,FALSE),"")</f>
        <v>Yassir</v>
      </c>
      <c r="F173" s="3" t="str">
        <f>IF(VLOOKUP(C173,[1]Dossardage!$B$4:$G$203,6,FALSE)="50 m",VLOOKUP(C173,[1]Dossardage!$B$4:$G$203,4,FALSE),"")</f>
        <v>BG</v>
      </c>
      <c r="G173" s="3" t="str">
        <f>IF(VLOOKUP(C173,[1]Dossardage!$B$4:$G$203,6,FALSE)="50 m",VLOOKUP(C173,[1]Dossardage!$B$4:$G$203,5,FALSE),"")</f>
        <v>Collège Vauban</v>
      </c>
      <c r="H173" s="20">
        <v>8.8699999999999992</v>
      </c>
      <c r="I173" s="10">
        <f>IFERROR(VLOOKUP(H173,$K$7:$L$56,2,TRUE),"0")</f>
        <v>14</v>
      </c>
    </row>
    <row r="174" spans="2:9" x14ac:dyDescent="0.25">
      <c r="B174" s="12" t="str">
        <f>IFERROR(RANK(H174,$H$7:$H$206,1),"")</f>
        <v/>
      </c>
      <c r="C174" s="5">
        <v>368</v>
      </c>
      <c r="D174" s="3" t="str">
        <f>IF(VLOOKUP(C174,[1]Dossardage!$B$4:$G$203,6,FALSE)="50 m",VLOOKUP(C174,[1]Dossardage!$B$4:$G$203,2,FALSE),"")</f>
        <v/>
      </c>
      <c r="E174" s="3" t="str">
        <f>IF(VLOOKUP(C174,[1]Dossardage!$B$4:$G$203,6,FALSE)="50 m",VLOOKUP(C174,[1]Dossardage!$B$4:$G$203,3,FALSE),"")</f>
        <v/>
      </c>
      <c r="F174" s="3" t="str">
        <f>IF(VLOOKUP(C174,[1]Dossardage!$B$4:$G$203,6,FALSE)="50 m",VLOOKUP(C174,[1]Dossardage!$B$4:$G$203,4,FALSE),"")</f>
        <v/>
      </c>
      <c r="G174" s="3" t="str">
        <f>IF(VLOOKUP(C174,[1]Dossardage!$B$4:$G$203,6,FALSE)="50 m",VLOOKUP(C174,[1]Dossardage!$B$4:$G$203,5,FALSE),"")</f>
        <v/>
      </c>
      <c r="H174" s="20"/>
      <c r="I174" s="10" t="str">
        <f>IFERROR(VLOOKUP(H174,$K$7:$L$56,2,TRUE),"0")</f>
        <v>0</v>
      </c>
    </row>
    <row r="175" spans="2:9" x14ac:dyDescent="0.25">
      <c r="B175" s="12" t="str">
        <f>IFERROR(RANK(H175,$H$7:$H$206,1),"")</f>
        <v/>
      </c>
      <c r="C175" s="5">
        <v>369</v>
      </c>
      <c r="D175" s="3" t="str">
        <f>IF(VLOOKUP(C175,[1]Dossardage!$B$4:$G$203,6,FALSE)="50 m",VLOOKUP(C175,[1]Dossardage!$B$4:$G$203,2,FALSE),"")</f>
        <v/>
      </c>
      <c r="E175" s="3" t="str">
        <f>IF(VLOOKUP(C175,[1]Dossardage!$B$4:$G$203,6,FALSE)="50 m",VLOOKUP(C175,[1]Dossardage!$B$4:$G$203,3,FALSE),"")</f>
        <v/>
      </c>
      <c r="F175" s="3" t="str">
        <f>IF(VLOOKUP(C175,[1]Dossardage!$B$4:$G$203,6,FALSE)="50 m",VLOOKUP(C175,[1]Dossardage!$B$4:$G$203,4,FALSE),"")</f>
        <v/>
      </c>
      <c r="G175" s="3" t="str">
        <f>IF(VLOOKUP(C175,[1]Dossardage!$B$4:$G$203,6,FALSE)="50 m",VLOOKUP(C175,[1]Dossardage!$B$4:$G$203,5,FALSE),"")</f>
        <v/>
      </c>
      <c r="H175" s="20"/>
      <c r="I175" s="10" t="str">
        <f>IFERROR(VLOOKUP(H175,$K$7:$L$56,2,TRUE),"0")</f>
        <v>0</v>
      </c>
    </row>
    <row r="176" spans="2:9" x14ac:dyDescent="0.25">
      <c r="B176" s="12" t="str">
        <f>IFERROR(RANK(H176,$H$7:$H$206,1),"")</f>
        <v/>
      </c>
      <c r="C176" s="5">
        <v>370</v>
      </c>
      <c r="D176" s="3" t="str">
        <f>IF(VLOOKUP(C176,[1]Dossardage!$B$4:$G$203,6,FALSE)="50 m",VLOOKUP(C176,[1]Dossardage!$B$4:$G$203,2,FALSE),"")</f>
        <v/>
      </c>
      <c r="E176" s="3" t="str">
        <f>IF(VLOOKUP(C176,[1]Dossardage!$B$4:$G$203,6,FALSE)="50 m",VLOOKUP(C176,[1]Dossardage!$B$4:$G$203,3,FALSE),"")</f>
        <v/>
      </c>
      <c r="F176" s="3" t="str">
        <f>IF(VLOOKUP(C176,[1]Dossardage!$B$4:$G$203,6,FALSE)="50 m",VLOOKUP(C176,[1]Dossardage!$B$4:$G$203,4,FALSE),"")</f>
        <v/>
      </c>
      <c r="G176" s="3" t="str">
        <f>IF(VLOOKUP(C176,[1]Dossardage!$B$4:$G$203,6,FALSE)="50 m",VLOOKUP(C176,[1]Dossardage!$B$4:$G$203,5,FALSE),"")</f>
        <v/>
      </c>
      <c r="H176" s="20"/>
      <c r="I176" s="10" t="str">
        <f>IFERROR(VLOOKUP(H176,$K$7:$L$56,2,TRUE),"0")</f>
        <v>0</v>
      </c>
    </row>
    <row r="177" spans="2:9" x14ac:dyDescent="0.25">
      <c r="B177" s="12">
        <f>IFERROR(RANK(H177,$H$7:$H$206,1),"")</f>
        <v>15</v>
      </c>
      <c r="C177" s="5">
        <v>371</v>
      </c>
      <c r="D177" s="3" t="str">
        <f>IF(VLOOKUP(C177,[1]Dossardage!$B$4:$G$203,6,FALSE)="50 m",VLOOKUP(C177,[1]Dossardage!$B$4:$G$203,2,FALSE),"")</f>
        <v>DARVILLE</v>
      </c>
      <c r="E177" s="3" t="str">
        <f>IF(VLOOKUP(C177,[1]Dossardage!$B$4:$G$203,6,FALSE)="50 m",VLOOKUP(C177,[1]Dossardage!$B$4:$G$203,3,FALSE),"")</f>
        <v>Maël</v>
      </c>
      <c r="F177" s="3" t="str">
        <f>IF(VLOOKUP(C177,[1]Dossardage!$B$4:$G$203,6,FALSE)="50 m",VLOOKUP(C177,[1]Dossardage!$B$4:$G$203,4,FALSE),"")</f>
        <v>BG</v>
      </c>
      <c r="G177" s="3" t="str">
        <f>IF(VLOOKUP(C177,[1]Dossardage!$B$4:$G$203,6,FALSE)="50 m",VLOOKUP(C177,[1]Dossardage!$B$4:$G$203,5,FALSE),"")</f>
        <v>Collège Vauban</v>
      </c>
      <c r="H177" s="20">
        <v>7.81</v>
      </c>
      <c r="I177" s="10">
        <f>IFERROR(VLOOKUP(H177,$K$7:$L$56,2,TRUE),"0")</f>
        <v>22</v>
      </c>
    </row>
    <row r="178" spans="2:9" x14ac:dyDescent="0.25">
      <c r="B178" s="12" t="str">
        <f>IFERROR(RANK(H178,$H$7:$H$206,1),"")</f>
        <v/>
      </c>
      <c r="C178" s="5">
        <v>372</v>
      </c>
      <c r="D178" s="3" t="str">
        <f>IF(VLOOKUP(C178,[1]Dossardage!$B$4:$G$203,6,FALSE)="50 m",VLOOKUP(C178,[1]Dossardage!$B$4:$G$203,2,FALSE),"")</f>
        <v/>
      </c>
      <c r="E178" s="3" t="str">
        <f>IF(VLOOKUP(C178,[1]Dossardage!$B$4:$G$203,6,FALSE)="50 m",VLOOKUP(C178,[1]Dossardage!$B$4:$G$203,3,FALSE),"")</f>
        <v/>
      </c>
      <c r="F178" s="3" t="str">
        <f>IF(VLOOKUP(C178,[1]Dossardage!$B$4:$G$203,6,FALSE)="50 m",VLOOKUP(C178,[1]Dossardage!$B$4:$G$203,4,FALSE),"")</f>
        <v/>
      </c>
      <c r="G178" s="3" t="str">
        <f>IF(VLOOKUP(C178,[1]Dossardage!$B$4:$G$203,6,FALSE)="50 m",VLOOKUP(C178,[1]Dossardage!$B$4:$G$203,5,FALSE),"")</f>
        <v/>
      </c>
      <c r="H178" s="20"/>
      <c r="I178" s="10" t="str">
        <f>IFERROR(VLOOKUP(H178,$K$7:$L$56,2,TRUE),"0")</f>
        <v>0</v>
      </c>
    </row>
    <row r="179" spans="2:9" x14ac:dyDescent="0.25">
      <c r="B179" s="12">
        <f>IFERROR(RANK(H179,$H$7:$H$206,1),"")</f>
        <v>46</v>
      </c>
      <c r="C179" s="5">
        <v>373</v>
      </c>
      <c r="D179" s="3" t="str">
        <f>IF(VLOOKUP(C179,[1]Dossardage!$B$4:$G$203,6,FALSE)="50 m",VLOOKUP(C179,[1]Dossardage!$B$4:$G$203,2,FALSE),"")</f>
        <v>KANE</v>
      </c>
      <c r="E179" s="3" t="str">
        <f>IF(VLOOKUP(C179,[1]Dossardage!$B$4:$G$203,6,FALSE)="50 m",VLOOKUP(C179,[1]Dossardage!$B$4:$G$203,3,FALSE),"")</f>
        <v>SAydou</v>
      </c>
      <c r="F179" s="3" t="str">
        <f>IF(VLOOKUP(C179,[1]Dossardage!$B$4:$G$203,6,FALSE)="50 m",VLOOKUP(C179,[1]Dossardage!$B$4:$G$203,4,FALSE),"")</f>
        <v>BG</v>
      </c>
      <c r="G179" s="3" t="str">
        <f>IF(VLOOKUP(C179,[1]Dossardage!$B$4:$G$203,6,FALSE)="50 m",VLOOKUP(C179,[1]Dossardage!$B$4:$G$203,5,FALSE),"")</f>
        <v>Collège Salengro</v>
      </c>
      <c r="H179" s="20">
        <v>8.6</v>
      </c>
      <c r="I179" s="10">
        <f>IFERROR(VLOOKUP(H179,$K$7:$L$56,2,TRUE),"0")</f>
        <v>15</v>
      </c>
    </row>
    <row r="180" spans="2:9" x14ac:dyDescent="0.25">
      <c r="B180" s="12" t="str">
        <f>IFERROR(RANK(H180,$H$7:$H$206,1),"")</f>
        <v/>
      </c>
      <c r="C180" s="5">
        <v>374</v>
      </c>
      <c r="D180" s="3" t="str">
        <f>IF(VLOOKUP(C180,[1]Dossardage!$B$4:$G$203,6,FALSE)="50 m",VLOOKUP(C180,[1]Dossardage!$B$4:$G$203,2,FALSE),"")</f>
        <v/>
      </c>
      <c r="E180" s="3" t="str">
        <f>IF(VLOOKUP(C180,[1]Dossardage!$B$4:$G$203,6,FALSE)="50 m",VLOOKUP(C180,[1]Dossardage!$B$4:$G$203,3,FALSE),"")</f>
        <v/>
      </c>
      <c r="F180" s="3" t="str">
        <f>IF(VLOOKUP(C180,[1]Dossardage!$B$4:$G$203,6,FALSE)="50 m",VLOOKUP(C180,[1]Dossardage!$B$4:$G$203,4,FALSE),"")</f>
        <v/>
      </c>
      <c r="G180" s="3" t="str">
        <f>IF(VLOOKUP(C180,[1]Dossardage!$B$4:$G$203,6,FALSE)="50 m",VLOOKUP(C180,[1]Dossardage!$B$4:$G$203,5,FALSE),"")</f>
        <v/>
      </c>
      <c r="H180" s="20"/>
      <c r="I180" s="10" t="str">
        <f>IFERROR(VLOOKUP(H180,$K$7:$L$56,2,TRUE),"0")</f>
        <v>0</v>
      </c>
    </row>
    <row r="181" spans="2:9" x14ac:dyDescent="0.25">
      <c r="B181" s="12">
        <f>IFERROR(RANK(H181,$H$7:$H$206,1),"")</f>
        <v>77</v>
      </c>
      <c r="C181" s="5">
        <v>375</v>
      </c>
      <c r="D181" s="3" t="str">
        <f>IF(VLOOKUP(C181,[1]Dossardage!$B$4:$G$203,6,FALSE)="50 m",VLOOKUP(C181,[1]Dossardage!$B$4:$G$203,2,FALSE),"")</f>
        <v>ABDELMONIM MOSA GHIFARY</v>
      </c>
      <c r="E181" s="3" t="str">
        <f>IF(VLOOKUP(C181,[1]Dossardage!$B$4:$G$203,6,FALSE)="50 m",VLOOKUP(C181,[1]Dossardage!$B$4:$G$203,3,FALSE),"")</f>
        <v>TARIG</v>
      </c>
      <c r="F181" s="3" t="str">
        <f>IF(VLOOKUP(C181,[1]Dossardage!$B$4:$G$203,6,FALSE)="50 m",VLOOKUP(C181,[1]Dossardage!$B$4:$G$203,4,FALSE),"")</f>
        <v>MG</v>
      </c>
      <c r="G181" s="3" t="str">
        <f>IF(VLOOKUP(C181,[1]Dossardage!$B$4:$G$203,6,FALSE)="50 m",VLOOKUP(C181,[1]Dossardage!$B$4:$G$203,5,FALSE),"")</f>
        <v>Collège George Sand</v>
      </c>
      <c r="H181" s="20">
        <v>9.1300000000000008</v>
      </c>
      <c r="I181" s="10">
        <f>IFERROR(VLOOKUP(H181,$K$7:$L$56,2,TRUE),"0")</f>
        <v>12</v>
      </c>
    </row>
    <row r="182" spans="2:9" x14ac:dyDescent="0.25">
      <c r="B182" s="12">
        <f>IFERROR(RANK(H182,$H$7:$H$206,1),"")</f>
        <v>84</v>
      </c>
      <c r="C182" s="5">
        <v>376</v>
      </c>
      <c r="D182" s="3" t="str">
        <f>IF(VLOOKUP(C182,[1]Dossardage!$B$4:$G$203,6,FALSE)="50 m",VLOOKUP(C182,[1]Dossardage!$B$4:$G$203,2,FALSE),"")</f>
        <v>DZAMUKASHVILI</v>
      </c>
      <c r="E182" s="3" t="str">
        <f>IF(VLOOKUP(C182,[1]Dossardage!$B$4:$G$203,6,FALSE)="50 m",VLOOKUP(C182,[1]Dossardage!$B$4:$G$203,3,FALSE),"")</f>
        <v>ZURA</v>
      </c>
      <c r="F182" s="3" t="str">
        <f>IF(VLOOKUP(C182,[1]Dossardage!$B$4:$G$203,6,FALSE)="50 m",VLOOKUP(C182,[1]Dossardage!$B$4:$G$203,4,FALSE),"")</f>
        <v>MG</v>
      </c>
      <c r="G182" s="3" t="str">
        <f>IF(VLOOKUP(C182,[1]Dossardage!$B$4:$G$203,6,FALSE)="50 m",VLOOKUP(C182,[1]Dossardage!$B$4:$G$203,5,FALSE),"")</f>
        <v>Collège George Sand</v>
      </c>
      <c r="H182" s="20">
        <v>9.75</v>
      </c>
      <c r="I182" s="10">
        <f>IFERROR(VLOOKUP(H182,$K$7:$L$56,2,TRUE),"0")</f>
        <v>7</v>
      </c>
    </row>
    <row r="183" spans="2:9" x14ac:dyDescent="0.25">
      <c r="B183" s="12">
        <f>IFERROR(RANK(H183,$H$7:$H$206,1),"")</f>
        <v>74</v>
      </c>
      <c r="C183" s="5">
        <v>377</v>
      </c>
      <c r="D183" s="3" t="str">
        <f>IF(VLOOKUP(C183,[1]Dossardage!$B$4:$G$203,6,FALSE)="50 m",VLOOKUP(C183,[1]Dossardage!$B$4:$G$203,2,FALSE),"")</f>
        <v>MAMZAMBI</v>
      </c>
      <c r="E183" s="3" t="str">
        <f>IF(VLOOKUP(C183,[1]Dossardage!$B$4:$G$203,6,FALSE)="50 m",VLOOKUP(C183,[1]Dossardage!$B$4:$G$203,3,FALSE),"")</f>
        <v>Jenovie</v>
      </c>
      <c r="F183" s="3" t="str">
        <f>IF(VLOOKUP(C183,[1]Dossardage!$B$4:$G$203,6,FALSE)="50 m",VLOOKUP(C183,[1]Dossardage!$B$4:$G$203,4,FALSE),"")</f>
        <v>MG</v>
      </c>
      <c r="G183" s="3" t="str">
        <f>IF(VLOOKUP(C183,[1]Dossardage!$B$4:$G$203,6,FALSE)="50 m",VLOOKUP(C183,[1]Dossardage!$B$4:$G$203,5,FALSE),"")</f>
        <v>Collège George Sand</v>
      </c>
      <c r="H183" s="20">
        <v>8.99</v>
      </c>
      <c r="I183" s="10">
        <f>IFERROR(VLOOKUP(H183,$K$7:$L$56,2,TRUE),"0")</f>
        <v>13</v>
      </c>
    </row>
    <row r="184" spans="2:9" x14ac:dyDescent="0.25">
      <c r="B184" s="12">
        <f>IFERROR(RANK(H184,$H$7:$H$206,1),"")</f>
        <v>21</v>
      </c>
      <c r="C184" s="5">
        <v>378</v>
      </c>
      <c r="D184" s="3" t="str">
        <f>IF(VLOOKUP(C184,[1]Dossardage!$B$4:$G$203,6,FALSE)="50 m",VLOOKUP(C184,[1]Dossardage!$B$4:$G$203,2,FALSE),"")</f>
        <v>LEFLON</v>
      </c>
      <c r="E184" s="3" t="str">
        <f>IF(VLOOKUP(C184,[1]Dossardage!$B$4:$G$203,6,FALSE)="50 m",VLOOKUP(C184,[1]Dossardage!$B$4:$G$203,3,FALSE),"")</f>
        <v>Luca</v>
      </c>
      <c r="F184" s="3" t="str">
        <f>IF(VLOOKUP(C184,[1]Dossardage!$B$4:$G$203,6,FALSE)="50 m",VLOOKUP(C184,[1]Dossardage!$B$4:$G$203,4,FALSE),"")</f>
        <v>MG</v>
      </c>
      <c r="G184" s="3" t="str">
        <f>IF(VLOOKUP(C184,[1]Dossardage!$B$4:$G$203,6,FALSE)="50 m",VLOOKUP(C184,[1]Dossardage!$B$4:$G$203,5,FALSE),"")</f>
        <v>Collège Salengro</v>
      </c>
      <c r="H184" s="20">
        <v>8.0299999999999994</v>
      </c>
      <c r="I184" s="10">
        <f>IFERROR(VLOOKUP(H184,$K$7:$L$56,2,TRUE),"0")</f>
        <v>19</v>
      </c>
    </row>
    <row r="185" spans="2:9" x14ac:dyDescent="0.25">
      <c r="B185" s="12">
        <f>IFERROR(RANK(H185,$H$7:$H$206,1),"")</f>
        <v>92</v>
      </c>
      <c r="C185" s="5">
        <v>379</v>
      </c>
      <c r="D185" s="3" t="str">
        <f>IF(VLOOKUP(C185,[1]Dossardage!$B$4:$G$203,6,FALSE)="50 m",VLOOKUP(C185,[1]Dossardage!$B$4:$G$203,2,FALSE),"")</f>
        <v>HUET</v>
      </c>
      <c r="E185" s="3" t="str">
        <f>IF(VLOOKUP(C185,[1]Dossardage!$B$4:$G$203,6,FALSE)="50 m",VLOOKUP(C185,[1]Dossardage!$B$4:$G$203,3,FALSE),"")</f>
        <v>Tylian</v>
      </c>
      <c r="F185" s="3" t="str">
        <f>IF(VLOOKUP(C185,[1]Dossardage!$B$4:$G$203,6,FALSE)="50 m",VLOOKUP(C185,[1]Dossardage!$B$4:$G$203,4,FALSE),"")</f>
        <v>BG</v>
      </c>
      <c r="G185" s="3" t="str">
        <f>IF(VLOOKUP(C185,[1]Dossardage!$B$4:$G$203,6,FALSE)="50 m",VLOOKUP(C185,[1]Dossardage!$B$4:$G$203,5,FALSE),"")</f>
        <v>Collège Mabillon</v>
      </c>
      <c r="H185" s="20">
        <v>10.1</v>
      </c>
      <c r="I185" s="10">
        <f>IFERROR(VLOOKUP(H185,$K$7:$L$56,2,TRUE),"0")</f>
        <v>5</v>
      </c>
    </row>
    <row r="186" spans="2:9" x14ac:dyDescent="0.25">
      <c r="B186" s="12">
        <f>IFERROR(RANK(H186,$H$7:$H$206,1),"")</f>
        <v>97</v>
      </c>
      <c r="C186" s="5">
        <v>380</v>
      </c>
      <c r="D186" s="3" t="str">
        <f>IF(VLOOKUP(C186,[1]Dossardage!$B$4:$G$203,6,FALSE)="50 m",VLOOKUP(C186,[1]Dossardage!$B$4:$G$203,2,FALSE),"")</f>
        <v>AZIZI</v>
      </c>
      <c r="E186" s="3" t="str">
        <f>IF(VLOOKUP(C186,[1]Dossardage!$B$4:$G$203,6,FALSE)="50 m",VLOOKUP(C186,[1]Dossardage!$B$4:$G$203,3,FALSE),"")</f>
        <v>Mustapha</v>
      </c>
      <c r="F186" s="3" t="str">
        <f>IF(VLOOKUP(C186,[1]Dossardage!$B$4:$G$203,6,FALSE)="50 m",VLOOKUP(C186,[1]Dossardage!$B$4:$G$203,4,FALSE),"")</f>
        <v>BG</v>
      </c>
      <c r="G186" s="3" t="str">
        <f>IF(VLOOKUP(C186,[1]Dossardage!$B$4:$G$203,6,FALSE)="50 m",VLOOKUP(C186,[1]Dossardage!$B$4:$G$203,5,FALSE),"")</f>
        <v>Collège Salengro</v>
      </c>
      <c r="H186" s="20">
        <v>10.56</v>
      </c>
      <c r="I186" s="10">
        <f>IFERROR(VLOOKUP(H186,$K$7:$L$56,2,TRUE),"0")</f>
        <v>2</v>
      </c>
    </row>
    <row r="187" spans="2:9" x14ac:dyDescent="0.25">
      <c r="B187" s="12">
        <f>IFERROR(RANK(H187,$H$7:$H$206,1),"")</f>
        <v>70</v>
      </c>
      <c r="C187" s="5">
        <v>381</v>
      </c>
      <c r="D187" s="3" t="str">
        <f>IF(VLOOKUP(C187,[1]Dossardage!$B$4:$G$203,6,FALSE)="50 m",VLOOKUP(C187,[1]Dossardage!$B$4:$G$203,2,FALSE),"")</f>
        <v>RAMUZ</v>
      </c>
      <c r="E187" s="3" t="str">
        <f>IF(VLOOKUP(C187,[1]Dossardage!$B$4:$G$203,6,FALSE)="50 m",VLOOKUP(C187,[1]Dossardage!$B$4:$G$203,3,FALSE),"")</f>
        <v>Chakib</v>
      </c>
      <c r="F187" s="3" t="str">
        <f>IF(VLOOKUP(C187,[1]Dossardage!$B$4:$G$203,6,FALSE)="50 m",VLOOKUP(C187,[1]Dossardage!$B$4:$G$203,4,FALSE),"")</f>
        <v>BG</v>
      </c>
      <c r="G187" s="3" t="str">
        <f>IF(VLOOKUP(C187,[1]Dossardage!$B$4:$G$203,6,FALSE)="50 m",VLOOKUP(C187,[1]Dossardage!$B$4:$G$203,5,FALSE),"")</f>
        <v>Collège Salengro</v>
      </c>
      <c r="H187" s="20">
        <v>8.94</v>
      </c>
      <c r="I187" s="10">
        <f>IFERROR(VLOOKUP(H187,$K$7:$L$56,2,TRUE),"0")</f>
        <v>13</v>
      </c>
    </row>
    <row r="188" spans="2:9" x14ac:dyDescent="0.25">
      <c r="B188" s="12">
        <f>IFERROR(RANK(H188,$H$7:$H$206,1),"")</f>
        <v>69</v>
      </c>
      <c r="C188" s="5">
        <v>382</v>
      </c>
      <c r="D188" s="3" t="str">
        <f>IF(VLOOKUP(C188,[1]Dossardage!$B$4:$G$203,6,FALSE)="50 m",VLOOKUP(C188,[1]Dossardage!$B$4:$G$203,2,FALSE),"")</f>
        <v>BIANA</v>
      </c>
      <c r="E188" s="3" t="str">
        <f>IF(VLOOKUP(C188,[1]Dossardage!$B$4:$G$203,6,FALSE)="50 m",VLOOKUP(C188,[1]Dossardage!$B$4:$G$203,3,FALSE),"")</f>
        <v>Soutouki</v>
      </c>
      <c r="F188" s="3" t="str">
        <f>IF(VLOOKUP(C188,[1]Dossardage!$B$4:$G$203,6,FALSE)="50 m",VLOOKUP(C188,[1]Dossardage!$B$4:$G$203,4,FALSE),"")</f>
        <v>BG</v>
      </c>
      <c r="G188" s="3" t="str">
        <f>IF(VLOOKUP(C188,[1]Dossardage!$B$4:$G$203,6,FALSE)="50 m",VLOOKUP(C188,[1]Dossardage!$B$4:$G$203,5,FALSE),"")</f>
        <v>Collège Salengro</v>
      </c>
      <c r="H188" s="20">
        <v>8.91</v>
      </c>
      <c r="I188" s="10">
        <f>IFERROR(VLOOKUP(H188,$K$7:$L$56,2,TRUE),"0")</f>
        <v>13</v>
      </c>
    </row>
    <row r="189" spans="2:9" x14ac:dyDescent="0.25">
      <c r="B189" s="12">
        <f>IFERROR(RANK(H189,$H$7:$H$206,1),"")</f>
        <v>53</v>
      </c>
      <c r="C189" s="5">
        <v>383</v>
      </c>
      <c r="D189" s="3" t="str">
        <f>IF(VLOOKUP(C189,[1]Dossardage!$B$4:$G$203,6,FALSE)="50 m",VLOOKUP(C189,[1]Dossardage!$B$4:$G$203,2,FALSE),"")</f>
        <v>HAMIDA</v>
      </c>
      <c r="E189" s="3" t="str">
        <f>IF(VLOOKUP(C189,[1]Dossardage!$B$4:$G$203,6,FALSE)="50 m",VLOOKUP(C189,[1]Dossardage!$B$4:$G$203,3,FALSE),"")</f>
        <v>Nassim</v>
      </c>
      <c r="F189" s="3" t="str">
        <f>IF(VLOOKUP(C189,[1]Dossardage!$B$4:$G$203,6,FALSE)="50 m",VLOOKUP(C189,[1]Dossardage!$B$4:$G$203,4,FALSE),"")</f>
        <v>BG</v>
      </c>
      <c r="G189" s="3" t="str">
        <f>IF(VLOOKUP(C189,[1]Dossardage!$B$4:$G$203,6,FALSE)="50 m",VLOOKUP(C189,[1]Dossardage!$B$4:$G$203,5,FALSE),"")</f>
        <v>Collège Salengro</v>
      </c>
      <c r="H189" s="20">
        <v>8.81</v>
      </c>
      <c r="I189" s="10">
        <f>IFERROR(VLOOKUP(H189,$K$7:$L$56,2,TRUE),"0")</f>
        <v>14</v>
      </c>
    </row>
    <row r="190" spans="2:9" x14ac:dyDescent="0.25">
      <c r="B190" s="12">
        <f>IFERROR(RANK(H190,$H$7:$H$206,1),"")</f>
        <v>75</v>
      </c>
      <c r="C190" s="5">
        <v>384</v>
      </c>
      <c r="D190" s="3" t="str">
        <f>IF(VLOOKUP(C190,[1]Dossardage!$B$4:$G$203,6,FALSE)="50 m",VLOOKUP(C190,[1]Dossardage!$B$4:$G$203,2,FALSE),"")</f>
        <v>LONRE</v>
      </c>
      <c r="E190" s="3" t="str">
        <f>IF(VLOOKUP(C190,[1]Dossardage!$B$4:$G$203,6,FALSE)="50 m",VLOOKUP(C190,[1]Dossardage!$B$4:$G$203,3,FALSE),"")</f>
        <v>Emilien</v>
      </c>
      <c r="F190" s="3" t="str">
        <f>IF(VLOOKUP(C190,[1]Dossardage!$B$4:$G$203,6,FALSE)="50 m",VLOOKUP(C190,[1]Dossardage!$B$4:$G$203,4,FALSE),"")</f>
        <v>BG</v>
      </c>
      <c r="G190" s="3" t="str">
        <f>IF(VLOOKUP(C190,[1]Dossardage!$B$4:$G$203,6,FALSE)="50 m",VLOOKUP(C190,[1]Dossardage!$B$4:$G$203,5,FALSE),"")</f>
        <v>Collège Jean Macé</v>
      </c>
      <c r="H190" s="20">
        <v>9.0299999999999994</v>
      </c>
      <c r="I190" s="10">
        <f>IFERROR(VLOOKUP(H190,$K$7:$L$56,2,TRUE),"0")</f>
        <v>12</v>
      </c>
    </row>
    <row r="191" spans="2:9" x14ac:dyDescent="0.25">
      <c r="B191" s="12" t="str">
        <f>IFERROR(RANK(H191,$H$7:$H$206,1),"")</f>
        <v/>
      </c>
      <c r="C191" s="5">
        <v>385</v>
      </c>
      <c r="D191" s="3" t="str">
        <f>IF(VLOOKUP(C191,[1]Dossardage!$B$4:$G$203,6,FALSE)="50 m",VLOOKUP(C191,[1]Dossardage!$B$4:$G$203,2,FALSE),"")</f>
        <v/>
      </c>
      <c r="E191" s="3" t="str">
        <f>IF(VLOOKUP(C191,[1]Dossardage!$B$4:$G$203,6,FALSE)="50 m",VLOOKUP(C191,[1]Dossardage!$B$4:$G$203,3,FALSE),"")</f>
        <v/>
      </c>
      <c r="F191" s="3" t="str">
        <f>IF(VLOOKUP(C191,[1]Dossardage!$B$4:$G$203,6,FALSE)="50 m",VLOOKUP(C191,[1]Dossardage!$B$4:$G$203,4,FALSE),"")</f>
        <v/>
      </c>
      <c r="G191" s="3" t="str">
        <f>IF(VLOOKUP(C191,[1]Dossardage!$B$4:$G$203,6,FALSE)="50 m",VLOOKUP(C191,[1]Dossardage!$B$4:$G$203,5,FALSE),"")</f>
        <v/>
      </c>
      <c r="H191" s="20"/>
      <c r="I191" s="10" t="str">
        <f>IFERROR(VLOOKUP(H191,$K$7:$L$56,2,TRUE),"0")</f>
        <v>0</v>
      </c>
    </row>
    <row r="192" spans="2:9" x14ac:dyDescent="0.25">
      <c r="B192" s="12">
        <f>IFERROR(RANK(H192,$H$7:$H$206,1),"")</f>
        <v>53</v>
      </c>
      <c r="C192" s="5">
        <v>386</v>
      </c>
      <c r="D192" s="3" t="str">
        <f>IF(VLOOKUP(C192,[1]Dossardage!$B$4:$G$203,6,FALSE)="50 m",VLOOKUP(C192,[1]Dossardage!$B$4:$G$203,2,FALSE),"")</f>
        <v>PETT</v>
      </c>
      <c r="E192" s="3" t="str">
        <f>IF(VLOOKUP(C192,[1]Dossardage!$B$4:$G$203,6,FALSE)="50 m",VLOOKUP(C192,[1]Dossardage!$B$4:$G$203,3,FALSE),"")</f>
        <v>Enao</v>
      </c>
      <c r="F192" s="3" t="str">
        <f>IF(VLOOKUP(C192,[1]Dossardage!$B$4:$G$203,6,FALSE)="50 m",VLOOKUP(C192,[1]Dossardage!$B$4:$G$203,4,FALSE),"")</f>
        <v>BG</v>
      </c>
      <c r="G192" s="3" t="str">
        <f>IF(VLOOKUP(C192,[1]Dossardage!$B$4:$G$203,6,FALSE)="50 m",VLOOKUP(C192,[1]Dossardage!$B$4:$G$203,5,FALSE),"")</f>
        <v>Collège Jean Macé</v>
      </c>
      <c r="H192" s="20">
        <v>8.81</v>
      </c>
      <c r="I192" s="10">
        <f>IFERROR(VLOOKUP(H192,$K$7:$L$56,2,TRUE),"0")</f>
        <v>14</v>
      </c>
    </row>
    <row r="193" spans="2:9" x14ac:dyDescent="0.25">
      <c r="B193" s="12" t="str">
        <f>IFERROR(RANK(H193,$H$7:$H$206,1),"")</f>
        <v/>
      </c>
      <c r="C193" s="5">
        <v>387</v>
      </c>
      <c r="D193" s="3" t="str">
        <f>IF(VLOOKUP(C193,[1]Dossardage!$B$4:$G$203,6,FALSE)="50 m",VLOOKUP(C193,[1]Dossardage!$B$4:$G$203,2,FALSE),"")</f>
        <v/>
      </c>
      <c r="E193" s="3" t="str">
        <f>IF(VLOOKUP(C193,[1]Dossardage!$B$4:$G$203,6,FALSE)="50 m",VLOOKUP(C193,[1]Dossardage!$B$4:$G$203,3,FALSE),"")</f>
        <v/>
      </c>
      <c r="F193" s="3" t="str">
        <f>IF(VLOOKUP(C193,[1]Dossardage!$B$4:$G$203,6,FALSE)="50 m",VLOOKUP(C193,[1]Dossardage!$B$4:$G$203,4,FALSE),"")</f>
        <v/>
      </c>
      <c r="G193" s="3" t="str">
        <f>IF(VLOOKUP(C193,[1]Dossardage!$B$4:$G$203,6,FALSE)="50 m",VLOOKUP(C193,[1]Dossardage!$B$4:$G$203,5,FALSE),"")</f>
        <v/>
      </c>
      <c r="H193" s="20"/>
      <c r="I193" s="10" t="str">
        <f>IFERROR(VLOOKUP(H193,$K$7:$L$56,2,TRUE),"0")</f>
        <v>0</v>
      </c>
    </row>
    <row r="194" spans="2:9" x14ac:dyDescent="0.25">
      <c r="B194" s="12" t="str">
        <f>IFERROR(RANK(H194,$H$7:$H$206,1),"")</f>
        <v/>
      </c>
      <c r="C194" s="5">
        <v>388</v>
      </c>
      <c r="D194" s="3" t="str">
        <f>IF(VLOOKUP(C194,[1]Dossardage!$B$4:$G$203,6,FALSE)="50 m",VLOOKUP(C194,[1]Dossardage!$B$4:$G$203,2,FALSE),"")</f>
        <v/>
      </c>
      <c r="E194" s="3" t="str">
        <f>IF(VLOOKUP(C194,[1]Dossardage!$B$4:$G$203,6,FALSE)="50 m",VLOOKUP(C194,[1]Dossardage!$B$4:$G$203,3,FALSE),"")</f>
        <v/>
      </c>
      <c r="F194" s="3" t="str">
        <f>IF(VLOOKUP(C194,[1]Dossardage!$B$4:$G$203,6,FALSE)="50 m",VLOOKUP(C194,[1]Dossardage!$B$4:$G$203,4,FALSE),"")</f>
        <v/>
      </c>
      <c r="G194" s="3" t="str">
        <f>IF(VLOOKUP(C194,[1]Dossardage!$B$4:$G$203,6,FALSE)="50 m",VLOOKUP(C194,[1]Dossardage!$B$4:$G$203,5,FALSE),"")</f>
        <v/>
      </c>
      <c r="H194" s="20"/>
      <c r="I194" s="10" t="str">
        <f>IFERROR(VLOOKUP(H194,$K$7:$L$56,2,TRUE),"0")</f>
        <v>0</v>
      </c>
    </row>
    <row r="195" spans="2:9" x14ac:dyDescent="0.25">
      <c r="B195" s="12" t="str">
        <f>IFERROR(RANK(H195,$H$7:$H$206,1),"")</f>
        <v/>
      </c>
      <c r="C195" s="5">
        <v>389</v>
      </c>
      <c r="D195" s="3" t="str">
        <f>IF(VLOOKUP(C195,[1]Dossardage!$B$4:$G$203,6,FALSE)="50 m",VLOOKUP(C195,[1]Dossardage!$B$4:$G$203,2,FALSE),"")</f>
        <v/>
      </c>
      <c r="E195" s="3" t="str">
        <f>IF(VLOOKUP(C195,[1]Dossardage!$B$4:$G$203,6,FALSE)="50 m",VLOOKUP(C195,[1]Dossardage!$B$4:$G$203,3,FALSE),"")</f>
        <v/>
      </c>
      <c r="F195" s="3" t="str">
        <f>IF(VLOOKUP(C195,[1]Dossardage!$B$4:$G$203,6,FALSE)="50 m",VLOOKUP(C195,[1]Dossardage!$B$4:$G$203,4,FALSE),"")</f>
        <v/>
      </c>
      <c r="G195" s="3" t="str">
        <f>IF(VLOOKUP(C195,[1]Dossardage!$B$4:$G$203,6,FALSE)="50 m",VLOOKUP(C195,[1]Dossardage!$B$4:$G$203,5,FALSE),"")</f>
        <v/>
      </c>
      <c r="H195" s="20"/>
      <c r="I195" s="10" t="str">
        <f>IFERROR(VLOOKUP(H195,$K$7:$L$56,2,TRUE),"0")</f>
        <v>0</v>
      </c>
    </row>
    <row r="196" spans="2:9" x14ac:dyDescent="0.25">
      <c r="B196" s="12" t="str">
        <f>IFERROR(RANK(H196,$H$7:$H$206,1),"")</f>
        <v/>
      </c>
      <c r="C196" s="5">
        <v>390</v>
      </c>
      <c r="D196" s="3" t="str">
        <f>IF(VLOOKUP(C196,[1]Dossardage!$B$4:$G$203,6,FALSE)="50 m",VLOOKUP(C196,[1]Dossardage!$B$4:$G$203,2,FALSE),"")</f>
        <v/>
      </c>
      <c r="E196" s="3" t="str">
        <f>IF(VLOOKUP(C196,[1]Dossardage!$B$4:$G$203,6,FALSE)="50 m",VLOOKUP(C196,[1]Dossardage!$B$4:$G$203,3,FALSE),"")</f>
        <v/>
      </c>
      <c r="F196" s="3" t="str">
        <f>IF(VLOOKUP(C196,[1]Dossardage!$B$4:$G$203,6,FALSE)="50 m",VLOOKUP(C196,[1]Dossardage!$B$4:$G$203,4,FALSE),"")</f>
        <v/>
      </c>
      <c r="G196" s="3" t="str">
        <f>IF(VLOOKUP(C196,[1]Dossardage!$B$4:$G$203,6,FALSE)="50 m",VLOOKUP(C196,[1]Dossardage!$B$4:$G$203,5,FALSE),"")</f>
        <v/>
      </c>
      <c r="H196" s="20"/>
      <c r="I196" s="10" t="str">
        <f>IFERROR(VLOOKUP(H196,$K$7:$L$56,2,TRUE),"0")</f>
        <v>0</v>
      </c>
    </row>
    <row r="197" spans="2:9" x14ac:dyDescent="0.25">
      <c r="B197" s="12" t="str">
        <f>IFERROR(RANK(H197,$H$7:$H$206,1),"")</f>
        <v/>
      </c>
      <c r="C197" s="5">
        <v>391</v>
      </c>
      <c r="D197" s="3" t="str">
        <f>IF(VLOOKUP(C197,[1]Dossardage!$B$4:$G$203,6,FALSE)="50 m",VLOOKUP(C197,[1]Dossardage!$B$4:$G$203,2,FALSE),"")</f>
        <v/>
      </c>
      <c r="E197" s="3" t="str">
        <f>IF(VLOOKUP(C197,[1]Dossardage!$B$4:$G$203,6,FALSE)="50 m",VLOOKUP(C197,[1]Dossardage!$B$4:$G$203,3,FALSE),"")</f>
        <v/>
      </c>
      <c r="F197" s="3" t="str">
        <f>IF(VLOOKUP(C197,[1]Dossardage!$B$4:$G$203,6,FALSE)="50 m",VLOOKUP(C197,[1]Dossardage!$B$4:$G$203,4,FALSE),"")</f>
        <v/>
      </c>
      <c r="G197" s="3" t="str">
        <f>IF(VLOOKUP(C197,[1]Dossardage!$B$4:$G$203,6,FALSE)="50 m",VLOOKUP(C197,[1]Dossardage!$B$4:$G$203,5,FALSE),"")</f>
        <v/>
      </c>
      <c r="H197" s="20"/>
      <c r="I197" s="10" t="str">
        <f>IFERROR(VLOOKUP(H197,$K$7:$L$56,2,TRUE),"0")</f>
        <v>0</v>
      </c>
    </row>
    <row r="198" spans="2:9" x14ac:dyDescent="0.25">
      <c r="B198" s="12" t="str">
        <f>IFERROR(RANK(H198,$H$7:$H$206,1),"")</f>
        <v/>
      </c>
      <c r="C198" s="5">
        <v>392</v>
      </c>
      <c r="D198" s="3" t="str">
        <f>IF(VLOOKUP(C198,[1]Dossardage!$B$4:$G$203,6,FALSE)="50 m",VLOOKUP(C198,[1]Dossardage!$B$4:$G$203,2,FALSE),"")</f>
        <v/>
      </c>
      <c r="E198" s="3" t="str">
        <f>IF(VLOOKUP(C198,[1]Dossardage!$B$4:$G$203,6,FALSE)="50 m",VLOOKUP(C198,[1]Dossardage!$B$4:$G$203,3,FALSE),"")</f>
        <v/>
      </c>
      <c r="F198" s="3" t="str">
        <f>IF(VLOOKUP(C198,[1]Dossardage!$B$4:$G$203,6,FALSE)="50 m",VLOOKUP(C198,[1]Dossardage!$B$4:$G$203,4,FALSE),"")</f>
        <v/>
      </c>
      <c r="G198" s="3" t="str">
        <f>IF(VLOOKUP(C198,[1]Dossardage!$B$4:$G$203,6,FALSE)="50 m",VLOOKUP(C198,[1]Dossardage!$B$4:$G$203,5,FALSE),"")</f>
        <v/>
      </c>
      <c r="H198" s="20"/>
      <c r="I198" s="10" t="str">
        <f>IFERROR(VLOOKUP(H198,$K$7:$L$56,2,TRUE),"0")</f>
        <v>0</v>
      </c>
    </row>
    <row r="199" spans="2:9" x14ac:dyDescent="0.25">
      <c r="B199" s="12" t="str">
        <f>IFERROR(RANK(H199,$H$7:$H$206,1),"")</f>
        <v/>
      </c>
      <c r="C199" s="5">
        <v>393</v>
      </c>
      <c r="D199" s="3" t="str">
        <f>IF(VLOOKUP(C199,[1]Dossardage!$B$4:$G$203,6,FALSE)="50 m",VLOOKUP(C199,[1]Dossardage!$B$4:$G$203,2,FALSE),"")</f>
        <v/>
      </c>
      <c r="E199" s="3" t="str">
        <f>IF(VLOOKUP(C199,[1]Dossardage!$B$4:$G$203,6,FALSE)="50 m",VLOOKUP(C199,[1]Dossardage!$B$4:$G$203,3,FALSE),"")</f>
        <v/>
      </c>
      <c r="F199" s="3" t="str">
        <f>IF(VLOOKUP(C199,[1]Dossardage!$B$4:$G$203,6,FALSE)="50 m",VLOOKUP(C199,[1]Dossardage!$B$4:$G$203,4,FALSE),"")</f>
        <v/>
      </c>
      <c r="G199" s="3" t="str">
        <f>IF(VLOOKUP(C199,[1]Dossardage!$B$4:$G$203,6,FALSE)="50 m",VLOOKUP(C199,[1]Dossardage!$B$4:$G$203,5,FALSE),"")</f>
        <v/>
      </c>
      <c r="H199" s="20"/>
      <c r="I199" s="10" t="str">
        <f>IFERROR(VLOOKUP(H199,$K$7:$L$56,2,TRUE),"0")</f>
        <v>0</v>
      </c>
    </row>
    <row r="200" spans="2:9" x14ac:dyDescent="0.25">
      <c r="B200" s="12" t="str">
        <f>IFERROR(RANK(H200,$H$7:$H$206,1),"")</f>
        <v/>
      </c>
      <c r="C200" s="5">
        <v>394</v>
      </c>
      <c r="D200" s="3" t="str">
        <f>IF(VLOOKUP(C200,[1]Dossardage!$B$4:$G$203,6,FALSE)="50 m",VLOOKUP(C200,[1]Dossardage!$B$4:$G$203,2,FALSE),"")</f>
        <v/>
      </c>
      <c r="E200" s="3" t="str">
        <f>IF(VLOOKUP(C200,[1]Dossardage!$B$4:$G$203,6,FALSE)="50 m",VLOOKUP(C200,[1]Dossardage!$B$4:$G$203,3,FALSE),"")</f>
        <v/>
      </c>
      <c r="F200" s="3" t="str">
        <f>IF(VLOOKUP(C200,[1]Dossardage!$B$4:$G$203,6,FALSE)="50 m",VLOOKUP(C200,[1]Dossardage!$B$4:$G$203,4,FALSE),"")</f>
        <v/>
      </c>
      <c r="G200" s="3" t="str">
        <f>IF(VLOOKUP(C200,[1]Dossardage!$B$4:$G$203,6,FALSE)="50 m",VLOOKUP(C200,[1]Dossardage!$B$4:$G$203,5,FALSE),"")</f>
        <v/>
      </c>
      <c r="H200" s="20"/>
      <c r="I200" s="10" t="str">
        <f>IFERROR(VLOOKUP(H200,$K$7:$L$56,2,TRUE),"0")</f>
        <v>0</v>
      </c>
    </row>
    <row r="201" spans="2:9" x14ac:dyDescent="0.25">
      <c r="B201" s="12" t="str">
        <f>IFERROR(RANK(H201,$H$7:$H$206,1),"")</f>
        <v/>
      </c>
      <c r="C201" s="5">
        <v>395</v>
      </c>
      <c r="D201" s="3" t="str">
        <f>IF(VLOOKUP(C201,[1]Dossardage!$B$4:$G$203,6,FALSE)="50 m",VLOOKUP(C201,[1]Dossardage!$B$4:$G$203,2,FALSE),"")</f>
        <v/>
      </c>
      <c r="E201" s="3" t="str">
        <f>IF(VLOOKUP(C201,[1]Dossardage!$B$4:$G$203,6,FALSE)="50 m",VLOOKUP(C201,[1]Dossardage!$B$4:$G$203,3,FALSE),"")</f>
        <v/>
      </c>
      <c r="F201" s="3" t="str">
        <f>IF(VLOOKUP(C201,[1]Dossardage!$B$4:$G$203,6,FALSE)="50 m",VLOOKUP(C201,[1]Dossardage!$B$4:$G$203,4,FALSE),"")</f>
        <v/>
      </c>
      <c r="G201" s="3" t="str">
        <f>IF(VLOOKUP(C201,[1]Dossardage!$B$4:$G$203,6,FALSE)="50 m",VLOOKUP(C201,[1]Dossardage!$B$4:$G$203,5,FALSE),"")</f>
        <v/>
      </c>
      <c r="H201" s="20"/>
      <c r="I201" s="10" t="str">
        <f>IFERROR(VLOOKUP(H201,$K$7:$L$56,2,TRUE),"0")</f>
        <v>0</v>
      </c>
    </row>
    <row r="202" spans="2:9" x14ac:dyDescent="0.25">
      <c r="B202" s="12" t="str">
        <f>IFERROR(RANK(H202,$H$7:$H$206,1),"")</f>
        <v/>
      </c>
      <c r="C202" s="5">
        <v>396</v>
      </c>
      <c r="D202" s="3" t="str">
        <f>IF(VLOOKUP(C202,[1]Dossardage!$B$4:$G$203,6,FALSE)="50 m",VLOOKUP(C202,[1]Dossardage!$B$4:$G$203,2,FALSE),"")</f>
        <v/>
      </c>
      <c r="E202" s="3" t="str">
        <f>IF(VLOOKUP(C202,[1]Dossardage!$B$4:$G$203,6,FALSE)="50 m",VLOOKUP(C202,[1]Dossardage!$B$4:$G$203,3,FALSE),"")</f>
        <v/>
      </c>
      <c r="F202" s="3" t="str">
        <f>IF(VLOOKUP(C202,[1]Dossardage!$B$4:$G$203,6,FALSE)="50 m",VLOOKUP(C202,[1]Dossardage!$B$4:$G$203,4,FALSE),"")</f>
        <v/>
      </c>
      <c r="G202" s="3" t="str">
        <f>IF(VLOOKUP(C202,[1]Dossardage!$B$4:$G$203,6,FALSE)="50 m",VLOOKUP(C202,[1]Dossardage!$B$4:$G$203,5,FALSE),"")</f>
        <v/>
      </c>
      <c r="H202" s="20"/>
      <c r="I202" s="10" t="str">
        <f>IFERROR(VLOOKUP(H202,$K$7:$L$56,2,TRUE),"0")</f>
        <v>0</v>
      </c>
    </row>
    <row r="203" spans="2:9" x14ac:dyDescent="0.25">
      <c r="B203" s="12" t="str">
        <f>IFERROR(RANK(H203,$H$7:$H$206,1),"")</f>
        <v/>
      </c>
      <c r="C203" s="5">
        <v>397</v>
      </c>
      <c r="D203" s="3" t="str">
        <f>IF(VLOOKUP(C203,[1]Dossardage!$B$4:$G$203,6,FALSE)="50 m",VLOOKUP(C203,[1]Dossardage!$B$4:$G$203,2,FALSE),"")</f>
        <v/>
      </c>
      <c r="E203" s="3" t="str">
        <f>IF(VLOOKUP(C203,[1]Dossardage!$B$4:$G$203,6,FALSE)="50 m",VLOOKUP(C203,[1]Dossardage!$B$4:$G$203,3,FALSE),"")</f>
        <v/>
      </c>
      <c r="F203" s="3" t="str">
        <f>IF(VLOOKUP(C203,[1]Dossardage!$B$4:$G$203,6,FALSE)="50 m",VLOOKUP(C203,[1]Dossardage!$B$4:$G$203,4,FALSE),"")</f>
        <v/>
      </c>
      <c r="G203" s="3" t="str">
        <f>IF(VLOOKUP(C203,[1]Dossardage!$B$4:$G$203,6,FALSE)="50 m",VLOOKUP(C203,[1]Dossardage!$B$4:$G$203,5,FALSE),"")</f>
        <v/>
      </c>
      <c r="H203" s="20"/>
      <c r="I203" s="10" t="str">
        <f>IFERROR(VLOOKUP(H203,$K$7:$L$56,2,TRUE),"0")</f>
        <v>0</v>
      </c>
    </row>
    <row r="204" spans="2:9" x14ac:dyDescent="0.25">
      <c r="B204" s="12" t="str">
        <f>IFERROR(RANK(H204,$H$7:$H$206,1),"")</f>
        <v/>
      </c>
      <c r="C204" s="5">
        <v>398</v>
      </c>
      <c r="D204" s="3" t="str">
        <f>IF(VLOOKUP(C204,[1]Dossardage!$B$4:$G$203,6,FALSE)="50 m",VLOOKUP(C204,[1]Dossardage!$B$4:$G$203,2,FALSE),"")</f>
        <v/>
      </c>
      <c r="E204" s="3" t="str">
        <f>IF(VLOOKUP(C204,[1]Dossardage!$B$4:$G$203,6,FALSE)="50 m",VLOOKUP(C204,[1]Dossardage!$B$4:$G$203,3,FALSE),"")</f>
        <v/>
      </c>
      <c r="F204" s="3" t="str">
        <f>IF(VLOOKUP(C204,[1]Dossardage!$B$4:$G$203,6,FALSE)="50 m",VLOOKUP(C204,[1]Dossardage!$B$4:$G$203,4,FALSE),"")</f>
        <v/>
      </c>
      <c r="G204" s="3" t="str">
        <f>IF(VLOOKUP(C204,[1]Dossardage!$B$4:$G$203,6,FALSE)="50 m",VLOOKUP(C204,[1]Dossardage!$B$4:$G$203,5,FALSE),"")</f>
        <v/>
      </c>
      <c r="H204" s="20"/>
      <c r="I204" s="10" t="str">
        <f>IFERROR(VLOOKUP(H204,$K$7:$L$56,2,TRUE),"0")</f>
        <v>0</v>
      </c>
    </row>
    <row r="205" spans="2:9" x14ac:dyDescent="0.25">
      <c r="B205" s="12" t="str">
        <f>IFERROR(RANK(H205,$H$7:$H$206,1),"")</f>
        <v/>
      </c>
      <c r="C205" s="5">
        <v>399</v>
      </c>
      <c r="D205" s="3" t="str">
        <f>IF(VLOOKUP(C205,[1]Dossardage!$B$4:$G$203,6,FALSE)="50 m",VLOOKUP(C205,[1]Dossardage!$B$4:$G$203,2,FALSE),"")</f>
        <v/>
      </c>
      <c r="E205" s="3" t="str">
        <f>IF(VLOOKUP(C205,[1]Dossardage!$B$4:$G$203,6,FALSE)="50 m",VLOOKUP(C205,[1]Dossardage!$B$4:$G$203,3,FALSE),"")</f>
        <v/>
      </c>
      <c r="F205" s="3" t="str">
        <f>IF(VLOOKUP(C205,[1]Dossardage!$B$4:$G$203,6,FALSE)="50 m",VLOOKUP(C205,[1]Dossardage!$B$4:$G$203,4,FALSE),"")</f>
        <v/>
      </c>
      <c r="G205" s="3" t="str">
        <f>IF(VLOOKUP(C205,[1]Dossardage!$B$4:$G$203,6,FALSE)="50 m",VLOOKUP(C205,[1]Dossardage!$B$4:$G$203,5,FALSE),"")</f>
        <v/>
      </c>
      <c r="H205" s="20"/>
      <c r="I205" s="10" t="str">
        <f>IFERROR(VLOOKUP(H205,$K$7:$L$56,2,TRUE),"0")</f>
        <v>0</v>
      </c>
    </row>
    <row r="206" spans="2:9" x14ac:dyDescent="0.25">
      <c r="B206" s="12" t="str">
        <f>IFERROR(RANK(H206,$H$7:$H$206,1),"")</f>
        <v/>
      </c>
      <c r="C206" s="5">
        <v>400</v>
      </c>
      <c r="D206" s="3" t="str">
        <f>IF(VLOOKUP(C206,[1]Dossardage!$B$4:$G$203,6,FALSE)="50 m",VLOOKUP(C206,[1]Dossardage!$B$4:$G$203,2,FALSE),"")</f>
        <v/>
      </c>
      <c r="E206" s="3" t="str">
        <f>IF(VLOOKUP(C206,[1]Dossardage!$B$4:$G$203,6,FALSE)="50 m",VLOOKUP(C206,[1]Dossardage!$B$4:$G$203,3,FALSE),"")</f>
        <v/>
      </c>
      <c r="F206" s="3" t="str">
        <f>IF(VLOOKUP(C206,[1]Dossardage!$B$4:$G$203,6,FALSE)="50 m",VLOOKUP(C206,[1]Dossardage!$B$4:$G$203,4,FALSE),"")</f>
        <v/>
      </c>
      <c r="G206" s="3" t="str">
        <f>IF(VLOOKUP(C206,[1]Dossardage!$B$4:$G$203,6,FALSE)="50 m",VLOOKUP(C206,[1]Dossardage!$B$4:$G$203,5,FALSE),"")</f>
        <v/>
      </c>
      <c r="H206" s="20"/>
      <c r="I206" s="10" t="str">
        <f>IFERROR(VLOOKUP(H206,$K$7:$L$56,2,TRUE),"0")</f>
        <v>0</v>
      </c>
    </row>
  </sheetData>
  <mergeCells count="1">
    <mergeCell ref="C4:I4"/>
  </mergeCells>
  <conditionalFormatting sqref="D7:G206">
    <cfRule type="cellIs" dxfId="2" priority="1" operator="equal">
      <formula>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06"/>
  <sheetViews>
    <sheetView topLeftCell="A70" workbookViewId="0">
      <selection activeCell="M15" sqref="M15"/>
    </sheetView>
  </sheetViews>
  <sheetFormatPr baseColWidth="10" defaultRowHeight="15" x14ac:dyDescent="0.25"/>
  <cols>
    <col min="4" max="4" width="15.140625" bestFit="1" customWidth="1"/>
    <col min="7" max="7" width="33.42578125" bestFit="1" customWidth="1"/>
    <col min="11" max="11" width="11.42578125" style="26"/>
    <col min="12" max="12" width="11.42578125" style="28"/>
  </cols>
  <sheetData>
    <row r="2" spans="2:12" ht="91.5" customHeight="1" x14ac:dyDescent="0.25"/>
    <row r="4" spans="2:12" ht="31.5" x14ac:dyDescent="0.25">
      <c r="C4" s="7" t="s">
        <v>17</v>
      </c>
      <c r="D4" s="7"/>
      <c r="E4" s="7"/>
      <c r="F4" s="7"/>
      <c r="G4" s="7"/>
      <c r="H4" s="7"/>
      <c r="I4" s="7"/>
    </row>
    <row r="6" spans="2:12" x14ac:dyDescent="0.25">
      <c r="B6" s="25" t="s">
        <v>9</v>
      </c>
      <c r="C6" s="23" t="s">
        <v>8</v>
      </c>
      <c r="D6" s="23" t="s">
        <v>7</v>
      </c>
      <c r="E6" s="23" t="s">
        <v>6</v>
      </c>
      <c r="F6" s="23" t="s">
        <v>5</v>
      </c>
      <c r="G6" s="23" t="s">
        <v>4</v>
      </c>
      <c r="H6" s="23" t="s">
        <v>12</v>
      </c>
      <c r="I6" s="23" t="s">
        <v>11</v>
      </c>
      <c r="K6" s="16" t="s">
        <v>17</v>
      </c>
      <c r="L6" s="15" t="s">
        <v>11</v>
      </c>
    </row>
    <row r="7" spans="2:12" x14ac:dyDescent="0.25">
      <c r="B7" s="12" t="str">
        <f>IFERROR(RANK(H7,$H$7:$H$206,1),"")</f>
        <v/>
      </c>
      <c r="C7" s="5">
        <v>201</v>
      </c>
      <c r="D7" s="3" t="str">
        <f>IF(VLOOKUP(C7,[1]Dossardage!$B$4:$G$203,6,FALSE)="1000 m",VLOOKUP(C7,[1]Dossardage!$B$4:$G$203,2,FALSE),"")</f>
        <v/>
      </c>
      <c r="E7" s="3" t="str">
        <f>IF(VLOOKUP(C7,[1]Dossardage!$B$4:$G$203,6,FALSE)="1000 m",VLOOKUP(C7,[1]Dossardage!$B$4:$G$203,3,FALSE),"")</f>
        <v/>
      </c>
      <c r="F7" s="3" t="str">
        <f>IF(VLOOKUP(C7,[1]Dossardage!$B$4:$G$203,6,FALSE)="1000 m",VLOOKUP(C7,[1]Dossardage!$B$4:$G$203,4,FALSE),"")</f>
        <v/>
      </c>
      <c r="G7" s="3" t="str">
        <f>IF(VLOOKUP(C7,[1]Dossardage!$B$4:$G$203,6,FALSE)="1000 m",VLOOKUP(C7,[1]Dossardage!$B$4:$G$203,5,FALSE),"")</f>
        <v/>
      </c>
      <c r="H7" s="14"/>
      <c r="I7" s="10" t="str">
        <f>IFERROR(VLOOKUP(H7,$K$7:$L$56,2,TRUE),"0")</f>
        <v>0</v>
      </c>
      <c r="K7" s="11">
        <v>2.4500000000000002</v>
      </c>
      <c r="L7" s="13">
        <v>50</v>
      </c>
    </row>
    <row r="8" spans="2:12" x14ac:dyDescent="0.25">
      <c r="B8" s="12">
        <f>IFERROR(RANK(H8,$H$7:$H$206,1),"")</f>
        <v>2</v>
      </c>
      <c r="C8" s="5">
        <v>202</v>
      </c>
      <c r="D8" s="3" t="str">
        <f>IF(VLOOKUP(C8,[1]Dossardage!$B$4:$G$203,6,FALSE)="1000 m",VLOOKUP(C8,[1]Dossardage!$B$4:$G$203,2,FALSE),"")</f>
        <v>SALLE</v>
      </c>
      <c r="E8" s="3" t="str">
        <f>IF(VLOOKUP(C8,[1]Dossardage!$B$4:$G$203,6,FALSE)="1000 m",VLOOKUP(C8,[1]Dossardage!$B$4:$G$203,3,FALSE),"")</f>
        <v>MATHIS</v>
      </c>
      <c r="F8" s="3" t="str">
        <f>IF(VLOOKUP(C8,[1]Dossardage!$B$4:$G$203,6,FALSE)="1000 m",VLOOKUP(C8,[1]Dossardage!$B$4:$G$203,4,FALSE),"")</f>
        <v>BG</v>
      </c>
      <c r="G8" s="3" t="str">
        <f>IF(VLOOKUP(C8,[1]Dossardage!$B$4:$G$203,6,FALSE)="1000 m",VLOOKUP(C8,[1]Dossardage!$B$4:$G$203,5,FALSE),"")</f>
        <v>Collège Arthur Rimbaud</v>
      </c>
      <c r="H8" s="14">
        <v>3.2</v>
      </c>
      <c r="I8" s="10">
        <f>IFERROR(VLOOKUP(H8,$K$7:$L$56,2,TRUE),"0")</f>
        <v>32</v>
      </c>
      <c r="K8" s="11">
        <v>2.46</v>
      </c>
      <c r="L8" s="13">
        <v>49</v>
      </c>
    </row>
    <row r="9" spans="2:12" x14ac:dyDescent="0.25">
      <c r="B9" s="12">
        <f>IFERROR(RANK(H9,$H$7:$H$206,1),"")</f>
        <v>7</v>
      </c>
      <c r="C9" s="5">
        <v>203</v>
      </c>
      <c r="D9" s="3" t="str">
        <f>IF(VLOOKUP(C9,[1]Dossardage!$B$4:$G$203,6,FALSE)="1000 m",VLOOKUP(C9,[1]Dossardage!$B$4:$G$203,2,FALSE),"")</f>
        <v>KRETZMEYER</v>
      </c>
      <c r="E9" s="3" t="str">
        <f>IF(VLOOKUP(C9,[1]Dossardage!$B$4:$G$203,6,FALSE)="1000 m",VLOOKUP(C9,[1]Dossardage!$B$4:$G$203,3,FALSE),"")</f>
        <v>CLOVIS</v>
      </c>
      <c r="F9" s="3" t="str">
        <f>IF(VLOOKUP(C9,[1]Dossardage!$B$4:$G$203,6,FALSE)="1000 m",VLOOKUP(C9,[1]Dossardage!$B$4:$G$203,4,FALSE),"")</f>
        <v>BG</v>
      </c>
      <c r="G9" s="3" t="str">
        <f>IF(VLOOKUP(C9,[1]Dossardage!$B$4:$G$203,6,FALSE)="1000 m",VLOOKUP(C9,[1]Dossardage!$B$4:$G$203,5,FALSE),"")</f>
        <v>Collège Arthur Rimbaud</v>
      </c>
      <c r="H9" s="14">
        <v>3.4</v>
      </c>
      <c r="I9" s="10">
        <f>IFERROR(VLOOKUP(H9,$K$7:$L$56,2,TRUE),"0")</f>
        <v>22</v>
      </c>
      <c r="K9" s="11">
        <v>2.4700000000000002</v>
      </c>
      <c r="L9" s="13">
        <v>48</v>
      </c>
    </row>
    <row r="10" spans="2:12" x14ac:dyDescent="0.25">
      <c r="B10" s="12" t="str">
        <f>IFERROR(RANK(H10,$H$7:$H$206,1),"")</f>
        <v/>
      </c>
      <c r="C10" s="5">
        <v>204</v>
      </c>
      <c r="D10" s="3" t="str">
        <f>IF(VLOOKUP(C10,[1]Dossardage!$B$4:$G$203,6,FALSE)="1000 m",VLOOKUP(C10,[1]Dossardage!$B$4:$G$203,2,FALSE),"")</f>
        <v/>
      </c>
      <c r="E10" s="3" t="str">
        <f>IF(VLOOKUP(C10,[1]Dossardage!$B$4:$G$203,6,FALSE)="1000 m",VLOOKUP(C10,[1]Dossardage!$B$4:$G$203,3,FALSE),"")</f>
        <v/>
      </c>
      <c r="F10" s="3" t="str">
        <f>IF(VLOOKUP(C10,[1]Dossardage!$B$4:$G$203,6,FALSE)="1000 m",VLOOKUP(C10,[1]Dossardage!$B$4:$G$203,4,FALSE),"")</f>
        <v/>
      </c>
      <c r="G10" s="3" t="str">
        <f>IF(VLOOKUP(C10,[1]Dossardage!$B$4:$G$203,6,FALSE)="1000 m",VLOOKUP(C10,[1]Dossardage!$B$4:$G$203,5,FALSE),"")</f>
        <v/>
      </c>
      <c r="H10" s="14"/>
      <c r="I10" s="10" t="str">
        <f>IFERROR(VLOOKUP(H10,$K$7:$L$56,2,TRUE),"0")</f>
        <v>0</v>
      </c>
      <c r="K10" s="11">
        <v>2.48</v>
      </c>
      <c r="L10" s="13">
        <v>47</v>
      </c>
    </row>
    <row r="11" spans="2:12" x14ac:dyDescent="0.25">
      <c r="B11" s="12" t="str">
        <f>IFERROR(RANK(H11,$H$7:$H$206,1),"")</f>
        <v/>
      </c>
      <c r="C11" s="5">
        <v>205</v>
      </c>
      <c r="D11" s="3" t="str">
        <f>IF(VLOOKUP(C11,[1]Dossardage!$B$4:$G$203,6,FALSE)="1000 m",VLOOKUP(C11,[1]Dossardage!$B$4:$G$203,2,FALSE),"")</f>
        <v/>
      </c>
      <c r="E11" s="3" t="str">
        <f>IF(VLOOKUP(C11,[1]Dossardage!$B$4:$G$203,6,FALSE)="1000 m",VLOOKUP(C11,[1]Dossardage!$B$4:$G$203,3,FALSE),"")</f>
        <v/>
      </c>
      <c r="F11" s="3" t="str">
        <f>IF(VLOOKUP(C11,[1]Dossardage!$B$4:$G$203,6,FALSE)="1000 m",VLOOKUP(C11,[1]Dossardage!$B$4:$G$203,4,FALSE),"")</f>
        <v/>
      </c>
      <c r="G11" s="3" t="str">
        <f>IF(VLOOKUP(C11,[1]Dossardage!$B$4:$G$203,6,FALSE)="1000 m",VLOOKUP(C11,[1]Dossardage!$B$4:$G$203,5,FALSE),"")</f>
        <v/>
      </c>
      <c r="H11" s="14"/>
      <c r="I11" s="10" t="str">
        <f>IFERROR(VLOOKUP(H11,$K$7:$L$56,2,TRUE),"0")</f>
        <v>0</v>
      </c>
      <c r="K11" s="11">
        <v>2.5</v>
      </c>
      <c r="L11" s="13">
        <v>46</v>
      </c>
    </row>
    <row r="12" spans="2:12" x14ac:dyDescent="0.25">
      <c r="B12" s="12">
        <f>IFERROR(RANK(H12,$H$7:$H$206,1),"")</f>
        <v>7</v>
      </c>
      <c r="C12" s="5">
        <v>206</v>
      </c>
      <c r="D12" s="3" t="str">
        <f>IF(VLOOKUP(C12,[1]Dossardage!$B$4:$G$203,6,FALSE)="1000 m",VLOOKUP(C12,[1]Dossardage!$B$4:$G$203,2,FALSE),"")</f>
        <v>BONNE</v>
      </c>
      <c r="E12" s="3" t="str">
        <f>IF(VLOOKUP(C12,[1]Dossardage!$B$4:$G$203,6,FALSE)="1000 m",VLOOKUP(C12,[1]Dossardage!$B$4:$G$203,3,FALSE),"")</f>
        <v>Robin</v>
      </c>
      <c r="F12" s="3" t="str">
        <f>IF(VLOOKUP(C12,[1]Dossardage!$B$4:$G$203,6,FALSE)="1000 m",VLOOKUP(C12,[1]Dossardage!$B$4:$G$203,4,FALSE),"")</f>
        <v>BG</v>
      </c>
      <c r="G12" s="3" t="str">
        <f>IF(VLOOKUP(C12,[1]Dossardage!$B$4:$G$203,6,FALSE)="1000 m",VLOOKUP(C12,[1]Dossardage!$B$4:$G$203,5,FALSE),"")</f>
        <v>Collège Arthur Rimbaud</v>
      </c>
      <c r="H12" s="14">
        <v>3.4</v>
      </c>
      <c r="I12" s="10">
        <f>IFERROR(VLOOKUP(H12,$K$7:$L$56,2,TRUE),"0")</f>
        <v>22</v>
      </c>
      <c r="K12" s="11">
        <v>2.5099999999999998</v>
      </c>
      <c r="L12" s="13">
        <v>45</v>
      </c>
    </row>
    <row r="13" spans="2:12" x14ac:dyDescent="0.25">
      <c r="B13" s="12" t="str">
        <f>IFERROR(RANK(H13,$H$7:$H$206,1),"")</f>
        <v/>
      </c>
      <c r="C13" s="5">
        <v>207</v>
      </c>
      <c r="D13" s="3" t="str">
        <f>IF(VLOOKUP(C13,[1]Dossardage!$B$4:$G$203,6,FALSE)="1000 m",VLOOKUP(C13,[1]Dossardage!$B$4:$G$203,2,FALSE),"")</f>
        <v/>
      </c>
      <c r="E13" s="3" t="str">
        <f>IF(VLOOKUP(C13,[1]Dossardage!$B$4:$G$203,6,FALSE)="1000 m",VLOOKUP(C13,[1]Dossardage!$B$4:$G$203,3,FALSE),"")</f>
        <v/>
      </c>
      <c r="F13" s="3" t="str">
        <f>IF(VLOOKUP(C13,[1]Dossardage!$B$4:$G$203,6,FALSE)="1000 m",VLOOKUP(C13,[1]Dossardage!$B$4:$G$203,4,FALSE),"")</f>
        <v/>
      </c>
      <c r="G13" s="3" t="str">
        <f>IF(VLOOKUP(C13,[1]Dossardage!$B$4:$G$203,6,FALSE)="1000 m",VLOOKUP(C13,[1]Dossardage!$B$4:$G$203,5,FALSE),"")</f>
        <v/>
      </c>
      <c r="H13" s="14"/>
      <c r="I13" s="10" t="str">
        <f>IFERROR(VLOOKUP(H13,$K$7:$L$56,2,TRUE),"0")</f>
        <v>0</v>
      </c>
      <c r="K13" s="11">
        <v>2.5299999999999998</v>
      </c>
      <c r="L13" s="13">
        <v>44</v>
      </c>
    </row>
    <row r="14" spans="2:12" x14ac:dyDescent="0.25">
      <c r="B14" s="12" t="str">
        <f>IFERROR(RANK(H14,$H$7:$H$206,1),"")</f>
        <v/>
      </c>
      <c r="C14" s="5">
        <v>208</v>
      </c>
      <c r="D14" s="3" t="str">
        <f>IF(VLOOKUP(C14,[1]Dossardage!$B$4:$G$203,6,FALSE)="1000 m",VLOOKUP(C14,[1]Dossardage!$B$4:$G$203,2,FALSE),"")</f>
        <v/>
      </c>
      <c r="E14" s="3" t="str">
        <f>IF(VLOOKUP(C14,[1]Dossardage!$B$4:$G$203,6,FALSE)="1000 m",VLOOKUP(C14,[1]Dossardage!$B$4:$G$203,3,FALSE),"")</f>
        <v/>
      </c>
      <c r="F14" s="3" t="str">
        <f>IF(VLOOKUP(C14,[1]Dossardage!$B$4:$G$203,6,FALSE)="1000 m",VLOOKUP(C14,[1]Dossardage!$B$4:$G$203,4,FALSE),"")</f>
        <v/>
      </c>
      <c r="G14" s="3" t="str">
        <f>IF(VLOOKUP(C14,[1]Dossardage!$B$4:$G$203,6,FALSE)="1000 m",VLOOKUP(C14,[1]Dossardage!$B$4:$G$203,5,FALSE),"")</f>
        <v/>
      </c>
      <c r="H14" s="14"/>
      <c r="I14" s="10" t="str">
        <f>IFERROR(VLOOKUP(H14,$K$7:$L$56,2,TRUE),"0")</f>
        <v>0</v>
      </c>
      <c r="K14" s="14">
        <v>2.56</v>
      </c>
      <c r="L14" s="1">
        <v>43</v>
      </c>
    </row>
    <row r="15" spans="2:12" x14ac:dyDescent="0.25">
      <c r="B15" s="12" t="str">
        <f>IFERROR(RANK(H15,$H$7:$H$206,1),"")</f>
        <v/>
      </c>
      <c r="C15" s="5">
        <v>209</v>
      </c>
      <c r="D15" s="3" t="str">
        <f>IF(VLOOKUP(C15,[1]Dossardage!$B$4:$G$203,6,FALSE)="1000 m",VLOOKUP(C15,[1]Dossardage!$B$4:$G$203,2,FALSE),"")</f>
        <v/>
      </c>
      <c r="E15" s="3" t="str">
        <f>IF(VLOOKUP(C15,[1]Dossardage!$B$4:$G$203,6,FALSE)="1000 m",VLOOKUP(C15,[1]Dossardage!$B$4:$G$203,3,FALSE),"")</f>
        <v/>
      </c>
      <c r="F15" s="3" t="str">
        <f>IF(VLOOKUP(C15,[1]Dossardage!$B$4:$G$203,6,FALSE)="1000 m",VLOOKUP(C15,[1]Dossardage!$B$4:$G$203,4,FALSE),"")</f>
        <v/>
      </c>
      <c r="G15" s="3" t="str">
        <f>IF(VLOOKUP(C15,[1]Dossardage!$B$4:$G$203,6,FALSE)="1000 m",VLOOKUP(C15,[1]Dossardage!$B$4:$G$203,5,FALSE),"")</f>
        <v/>
      </c>
      <c r="H15" s="14"/>
      <c r="I15" s="10" t="str">
        <f>IFERROR(VLOOKUP(H15,$K$7:$L$56,2,TRUE),"0")</f>
        <v>0</v>
      </c>
      <c r="K15" s="14">
        <v>2.58</v>
      </c>
      <c r="L15" s="1">
        <v>42</v>
      </c>
    </row>
    <row r="16" spans="2:12" x14ac:dyDescent="0.25">
      <c r="B16" s="12">
        <f>IFERROR(RANK(H16,$H$7:$H$206,1),"")</f>
        <v>4</v>
      </c>
      <c r="C16" s="5">
        <v>210</v>
      </c>
      <c r="D16" s="3" t="str">
        <f>IF(VLOOKUP(C16,[1]Dossardage!$B$4:$G$203,6,FALSE)="1000 m",VLOOKUP(C16,[1]Dossardage!$B$4:$G$203,2,FALSE),"")</f>
        <v>NASSIRI</v>
      </c>
      <c r="E16" s="3" t="str">
        <f>IF(VLOOKUP(C16,[1]Dossardage!$B$4:$G$203,6,FALSE)="1000 m",VLOOKUP(C16,[1]Dossardage!$B$4:$G$203,3,FALSE),"")</f>
        <v>Elyam</v>
      </c>
      <c r="F16" s="3" t="str">
        <f>IF(VLOOKUP(C16,[1]Dossardage!$B$4:$G$203,6,FALSE)="1000 m",VLOOKUP(C16,[1]Dossardage!$B$4:$G$203,4,FALSE),"")</f>
        <v>BG</v>
      </c>
      <c r="G16" s="3" t="str">
        <f>IF(VLOOKUP(C16,[1]Dossardage!$B$4:$G$203,6,FALSE)="1000 m",VLOOKUP(C16,[1]Dossardage!$B$4:$G$203,5,FALSE),"")</f>
        <v>Collège Charles Bruneau</v>
      </c>
      <c r="H16" s="14">
        <v>3.3</v>
      </c>
      <c r="I16" s="10">
        <f>IFERROR(VLOOKUP(H16,$K$7:$L$56,2,TRUE),"0")</f>
        <v>27</v>
      </c>
      <c r="K16" s="14">
        <v>3</v>
      </c>
      <c r="L16" s="1">
        <v>41</v>
      </c>
    </row>
    <row r="17" spans="2:12" x14ac:dyDescent="0.25">
      <c r="B17" s="12" t="str">
        <f>IFERROR(RANK(H17,$H$7:$H$206,1),"")</f>
        <v/>
      </c>
      <c r="C17" s="5">
        <v>211</v>
      </c>
      <c r="D17" s="3" t="str">
        <f>IF(VLOOKUP(C17,[1]Dossardage!$B$4:$G$203,6,FALSE)="1000 m",VLOOKUP(C17,[1]Dossardage!$B$4:$G$203,2,FALSE),"")</f>
        <v/>
      </c>
      <c r="E17" s="3" t="str">
        <f>IF(VLOOKUP(C17,[1]Dossardage!$B$4:$G$203,6,FALSE)="1000 m",VLOOKUP(C17,[1]Dossardage!$B$4:$G$203,3,FALSE),"")</f>
        <v/>
      </c>
      <c r="F17" s="3" t="str">
        <f>IF(VLOOKUP(C17,[1]Dossardage!$B$4:$G$203,6,FALSE)="1000 m",VLOOKUP(C17,[1]Dossardage!$B$4:$G$203,4,FALSE),"")</f>
        <v/>
      </c>
      <c r="G17" s="3" t="str">
        <f>IF(VLOOKUP(C17,[1]Dossardage!$B$4:$G$203,6,FALSE)="1000 m",VLOOKUP(C17,[1]Dossardage!$B$4:$G$203,5,FALSE),"")</f>
        <v/>
      </c>
      <c r="H17" s="14"/>
      <c r="I17" s="10" t="str">
        <f>IFERROR(VLOOKUP(H17,$K$7:$L$56,2,TRUE),"0")</f>
        <v>0</v>
      </c>
      <c r="K17" s="14">
        <v>3.02</v>
      </c>
      <c r="L17" s="1">
        <v>40</v>
      </c>
    </row>
    <row r="18" spans="2:12" x14ac:dyDescent="0.25">
      <c r="B18" s="12">
        <f>IFERROR(RANK(H18,$H$7:$H$206,1),"")</f>
        <v>35</v>
      </c>
      <c r="C18" s="5">
        <v>212</v>
      </c>
      <c r="D18" s="3" t="str">
        <f>IF(VLOOKUP(C18,[1]Dossardage!$B$4:$G$203,6,FALSE)="1000 m",VLOOKUP(C18,[1]Dossardage!$B$4:$G$203,2,FALSE),"")</f>
        <v>TERUEL</v>
      </c>
      <c r="E18" s="3" t="str">
        <f>IF(VLOOKUP(C18,[1]Dossardage!$B$4:$G$203,6,FALSE)="1000 m",VLOOKUP(C18,[1]Dossardage!$B$4:$G$203,3,FALSE),"")</f>
        <v>Noam</v>
      </c>
      <c r="F18" s="3" t="str">
        <f>IF(VLOOKUP(C18,[1]Dossardage!$B$4:$G$203,6,FALSE)="1000 m",VLOOKUP(C18,[1]Dossardage!$B$4:$G$203,4,FALSE),"")</f>
        <v>BG</v>
      </c>
      <c r="G18" s="3" t="str">
        <f>IF(VLOOKUP(C18,[1]Dossardage!$B$4:$G$203,6,FALSE)="1000 m",VLOOKUP(C18,[1]Dossardage!$B$4:$G$203,5,FALSE),"")</f>
        <v>Collège Charles Bruneau</v>
      </c>
      <c r="H18" s="14">
        <v>6</v>
      </c>
      <c r="I18" s="10">
        <f>IFERROR(VLOOKUP(H18,$K$7:$L$56,2,TRUE),"0")</f>
        <v>1</v>
      </c>
      <c r="K18" s="14">
        <v>3.04</v>
      </c>
      <c r="L18" s="1">
        <v>39</v>
      </c>
    </row>
    <row r="19" spans="2:12" x14ac:dyDescent="0.25">
      <c r="B19" s="12">
        <f>IFERROR(RANK(H19,$H$7:$H$206,1),"")</f>
        <v>7</v>
      </c>
      <c r="C19" s="5">
        <v>213</v>
      </c>
      <c r="D19" s="3" t="str">
        <f>IF(VLOOKUP(C19,[1]Dossardage!$B$4:$G$203,6,FALSE)="1000 m",VLOOKUP(C19,[1]Dossardage!$B$4:$G$203,2,FALSE),"")</f>
        <v>AVRIL</v>
      </c>
      <c r="E19" s="3" t="str">
        <f>IF(VLOOKUP(C19,[1]Dossardage!$B$4:$G$203,6,FALSE)="1000 m",VLOOKUP(C19,[1]Dossardage!$B$4:$G$203,3,FALSE),"")</f>
        <v>Paulin</v>
      </c>
      <c r="F19" s="3" t="str">
        <f>IF(VLOOKUP(C19,[1]Dossardage!$B$4:$G$203,6,FALSE)="1000 m",VLOOKUP(C19,[1]Dossardage!$B$4:$G$203,4,FALSE),"")</f>
        <v>BG</v>
      </c>
      <c r="G19" s="3" t="str">
        <f>IF(VLOOKUP(C19,[1]Dossardage!$B$4:$G$203,6,FALSE)="1000 m",VLOOKUP(C19,[1]Dossardage!$B$4:$G$203,5,FALSE),"")</f>
        <v>Collège de la Retourne</v>
      </c>
      <c r="H19" s="14">
        <v>3.4</v>
      </c>
      <c r="I19" s="10">
        <f>IFERROR(VLOOKUP(H19,$K$7:$L$56,2,TRUE),"0")</f>
        <v>22</v>
      </c>
      <c r="K19" s="14">
        <v>3.06</v>
      </c>
      <c r="L19" s="1">
        <v>38</v>
      </c>
    </row>
    <row r="20" spans="2:12" x14ac:dyDescent="0.25">
      <c r="B20" s="12" t="str">
        <f>IFERROR(RANK(H20,$H$7:$H$206,1),"")</f>
        <v/>
      </c>
      <c r="C20" s="5">
        <v>214</v>
      </c>
      <c r="D20" s="3" t="str">
        <f>IF(VLOOKUP(C20,[1]Dossardage!$B$4:$G$203,6,FALSE)="1000 m",VLOOKUP(C20,[1]Dossardage!$B$4:$G$203,2,FALSE),"")</f>
        <v/>
      </c>
      <c r="E20" s="3" t="str">
        <f>IF(VLOOKUP(C20,[1]Dossardage!$B$4:$G$203,6,FALSE)="1000 m",VLOOKUP(C20,[1]Dossardage!$B$4:$G$203,3,FALSE),"")</f>
        <v/>
      </c>
      <c r="F20" s="3" t="str">
        <f>IF(VLOOKUP(C20,[1]Dossardage!$B$4:$G$203,6,FALSE)="1000 m",VLOOKUP(C20,[1]Dossardage!$B$4:$G$203,4,FALSE),"")</f>
        <v/>
      </c>
      <c r="G20" s="3" t="str">
        <f>IF(VLOOKUP(C20,[1]Dossardage!$B$4:$G$203,6,FALSE)="1000 m",VLOOKUP(C20,[1]Dossardage!$B$4:$G$203,5,FALSE),"")</f>
        <v/>
      </c>
      <c r="H20" s="14"/>
      <c r="I20" s="10" t="str">
        <f>IFERROR(VLOOKUP(H20,$K$7:$L$56,2,TRUE),"0")</f>
        <v>0</v>
      </c>
      <c r="K20" s="14">
        <v>3.08</v>
      </c>
      <c r="L20" s="1">
        <v>37</v>
      </c>
    </row>
    <row r="21" spans="2:12" x14ac:dyDescent="0.25">
      <c r="B21" s="12" t="str">
        <f>IFERROR(RANK(H21,$H$7:$H$206,1),"")</f>
        <v/>
      </c>
      <c r="C21" s="5">
        <v>215</v>
      </c>
      <c r="D21" s="3" t="str">
        <f>IF(VLOOKUP(C21,[1]Dossardage!$B$4:$G$203,6,FALSE)="1000 m",VLOOKUP(C21,[1]Dossardage!$B$4:$G$203,2,FALSE),"")</f>
        <v/>
      </c>
      <c r="E21" s="3" t="str">
        <f>IF(VLOOKUP(C21,[1]Dossardage!$B$4:$G$203,6,FALSE)="1000 m",VLOOKUP(C21,[1]Dossardage!$B$4:$G$203,3,FALSE),"")</f>
        <v/>
      </c>
      <c r="F21" s="3" t="str">
        <f>IF(VLOOKUP(C21,[1]Dossardage!$B$4:$G$203,6,FALSE)="1000 m",VLOOKUP(C21,[1]Dossardage!$B$4:$G$203,4,FALSE),"")</f>
        <v/>
      </c>
      <c r="G21" s="3" t="str">
        <f>IF(VLOOKUP(C21,[1]Dossardage!$B$4:$G$203,6,FALSE)="1000 m",VLOOKUP(C21,[1]Dossardage!$B$4:$G$203,5,FALSE),"")</f>
        <v/>
      </c>
      <c r="H21" s="14"/>
      <c r="I21" s="10" t="str">
        <f>IFERROR(VLOOKUP(H21,$K$7:$L$56,2,TRUE),"0")</f>
        <v>0</v>
      </c>
      <c r="K21" s="14">
        <v>3.1</v>
      </c>
      <c r="L21" s="1">
        <v>36</v>
      </c>
    </row>
    <row r="22" spans="2:12" x14ac:dyDescent="0.25">
      <c r="B22" s="12" t="str">
        <f>IFERROR(RANK(H22,$H$7:$H$206,1),"")</f>
        <v/>
      </c>
      <c r="C22" s="5">
        <v>216</v>
      </c>
      <c r="D22" s="3" t="str">
        <f>IF(VLOOKUP(C22,[1]Dossardage!$B$4:$G$203,6,FALSE)="1000 m",VLOOKUP(C22,[1]Dossardage!$B$4:$G$203,2,FALSE),"")</f>
        <v/>
      </c>
      <c r="E22" s="3" t="str">
        <f>IF(VLOOKUP(C22,[1]Dossardage!$B$4:$G$203,6,FALSE)="1000 m",VLOOKUP(C22,[1]Dossardage!$B$4:$G$203,3,FALSE),"")</f>
        <v/>
      </c>
      <c r="F22" s="3" t="str">
        <f>IF(VLOOKUP(C22,[1]Dossardage!$B$4:$G$203,6,FALSE)="1000 m",VLOOKUP(C22,[1]Dossardage!$B$4:$G$203,4,FALSE),"")</f>
        <v/>
      </c>
      <c r="G22" s="3" t="str">
        <f>IF(VLOOKUP(C22,[1]Dossardage!$B$4:$G$203,6,FALSE)="1000 m",VLOOKUP(C22,[1]Dossardage!$B$4:$G$203,5,FALSE),"")</f>
        <v/>
      </c>
      <c r="H22" s="14"/>
      <c r="I22" s="10" t="str">
        <f>IFERROR(VLOOKUP(H22,$K$7:$L$56,2,TRUE),"0")</f>
        <v>0</v>
      </c>
      <c r="K22" s="14">
        <v>3.12</v>
      </c>
      <c r="L22" s="1">
        <v>35</v>
      </c>
    </row>
    <row r="23" spans="2:12" x14ac:dyDescent="0.25">
      <c r="B23" s="12" t="str">
        <f>IFERROR(RANK(H23,$H$7:$H$206,1),"")</f>
        <v/>
      </c>
      <c r="C23" s="5">
        <v>217</v>
      </c>
      <c r="D23" s="3" t="str">
        <f>IF(VLOOKUP(C23,[1]Dossardage!$B$4:$G$203,6,FALSE)="1000 m",VLOOKUP(C23,[1]Dossardage!$B$4:$G$203,2,FALSE),"")</f>
        <v/>
      </c>
      <c r="E23" s="3" t="str">
        <f>IF(VLOOKUP(C23,[1]Dossardage!$B$4:$G$203,6,FALSE)="1000 m",VLOOKUP(C23,[1]Dossardage!$B$4:$G$203,3,FALSE),"")</f>
        <v/>
      </c>
      <c r="F23" s="3" t="str">
        <f>IF(VLOOKUP(C23,[1]Dossardage!$B$4:$G$203,6,FALSE)="1000 m",VLOOKUP(C23,[1]Dossardage!$B$4:$G$203,4,FALSE),"")</f>
        <v/>
      </c>
      <c r="G23" s="3" t="str">
        <f>IF(VLOOKUP(C23,[1]Dossardage!$B$4:$G$203,6,FALSE)="1000 m",VLOOKUP(C23,[1]Dossardage!$B$4:$G$203,5,FALSE),"")</f>
        <v/>
      </c>
      <c r="H23" s="14"/>
      <c r="I23" s="10" t="str">
        <f>IFERROR(VLOOKUP(H23,$K$7:$L$56,2,TRUE),"0")</f>
        <v>0</v>
      </c>
      <c r="K23" s="14">
        <v>3.14</v>
      </c>
      <c r="L23" s="1">
        <v>34</v>
      </c>
    </row>
    <row r="24" spans="2:12" x14ac:dyDescent="0.25">
      <c r="B24" s="12" t="str">
        <f>IFERROR(RANK(H24,$H$7:$H$206,1),"")</f>
        <v/>
      </c>
      <c r="C24" s="5">
        <v>218</v>
      </c>
      <c r="D24" s="3" t="str">
        <f>IF(VLOOKUP(C24,[1]Dossardage!$B$4:$G$203,6,FALSE)="1000 m",VLOOKUP(C24,[1]Dossardage!$B$4:$G$203,2,FALSE),"")</f>
        <v/>
      </c>
      <c r="E24" s="3" t="str">
        <f>IF(VLOOKUP(C24,[1]Dossardage!$B$4:$G$203,6,FALSE)="1000 m",VLOOKUP(C24,[1]Dossardage!$B$4:$G$203,3,FALSE),"")</f>
        <v/>
      </c>
      <c r="F24" s="3" t="str">
        <f>IF(VLOOKUP(C24,[1]Dossardage!$B$4:$G$203,6,FALSE)="1000 m",VLOOKUP(C24,[1]Dossardage!$B$4:$G$203,4,FALSE),"")</f>
        <v/>
      </c>
      <c r="G24" s="3" t="str">
        <f>IF(VLOOKUP(C24,[1]Dossardage!$B$4:$G$203,6,FALSE)="1000 m",VLOOKUP(C24,[1]Dossardage!$B$4:$G$203,5,FALSE),"")</f>
        <v/>
      </c>
      <c r="H24" s="14"/>
      <c r="I24" s="10" t="str">
        <f>IFERROR(VLOOKUP(H24,$K$7:$L$56,2,TRUE),"0")</f>
        <v>0</v>
      </c>
      <c r="K24" s="14">
        <v>3.16</v>
      </c>
      <c r="L24" s="1">
        <v>33</v>
      </c>
    </row>
    <row r="25" spans="2:12" x14ac:dyDescent="0.25">
      <c r="B25" s="12" t="str">
        <f>IFERROR(RANK(H25,$H$7:$H$206,1),"")</f>
        <v/>
      </c>
      <c r="C25" s="5">
        <v>219</v>
      </c>
      <c r="D25" s="3" t="str">
        <f>IF(VLOOKUP(C25,[1]Dossardage!$B$4:$G$203,6,FALSE)="1000 m",VLOOKUP(C25,[1]Dossardage!$B$4:$G$203,2,FALSE),"")</f>
        <v/>
      </c>
      <c r="E25" s="3" t="str">
        <f>IF(VLOOKUP(C25,[1]Dossardage!$B$4:$G$203,6,FALSE)="1000 m",VLOOKUP(C25,[1]Dossardage!$B$4:$G$203,3,FALSE),"")</f>
        <v/>
      </c>
      <c r="F25" s="3" t="str">
        <f>IF(VLOOKUP(C25,[1]Dossardage!$B$4:$G$203,6,FALSE)="1000 m",VLOOKUP(C25,[1]Dossardage!$B$4:$G$203,4,FALSE),"")</f>
        <v/>
      </c>
      <c r="G25" s="3" t="str">
        <f>IF(VLOOKUP(C25,[1]Dossardage!$B$4:$G$203,6,FALSE)="1000 m",VLOOKUP(C25,[1]Dossardage!$B$4:$G$203,5,FALSE),"")</f>
        <v/>
      </c>
      <c r="H25" s="14"/>
      <c r="I25" s="10" t="str">
        <f>IFERROR(VLOOKUP(H25,$K$7:$L$56,2,TRUE),"0")</f>
        <v>0</v>
      </c>
      <c r="K25" s="14">
        <v>3.19</v>
      </c>
      <c r="L25" s="1">
        <v>32</v>
      </c>
    </row>
    <row r="26" spans="2:12" x14ac:dyDescent="0.25">
      <c r="B26" s="12" t="str">
        <f>IFERROR(RANK(H26,$H$7:$H$206,1),"")</f>
        <v/>
      </c>
      <c r="C26" s="5">
        <v>220</v>
      </c>
      <c r="D26" s="3" t="str">
        <f>IF(VLOOKUP(C26,[1]Dossardage!$B$4:$G$203,6,FALSE)="1000 m",VLOOKUP(C26,[1]Dossardage!$B$4:$G$203,2,FALSE),"")</f>
        <v/>
      </c>
      <c r="E26" s="3" t="str">
        <f>IF(VLOOKUP(C26,[1]Dossardage!$B$4:$G$203,6,FALSE)="1000 m",VLOOKUP(C26,[1]Dossardage!$B$4:$G$203,3,FALSE),"")</f>
        <v/>
      </c>
      <c r="F26" s="3" t="str">
        <f>IF(VLOOKUP(C26,[1]Dossardage!$B$4:$G$203,6,FALSE)="1000 m",VLOOKUP(C26,[1]Dossardage!$B$4:$G$203,4,FALSE),"")</f>
        <v/>
      </c>
      <c r="G26" s="3" t="str">
        <f>IF(VLOOKUP(C26,[1]Dossardage!$B$4:$G$203,6,FALSE)="1000 m",VLOOKUP(C26,[1]Dossardage!$B$4:$G$203,5,FALSE),"")</f>
        <v/>
      </c>
      <c r="H26" s="14"/>
      <c r="I26" s="10" t="str">
        <f>IFERROR(VLOOKUP(H26,$K$7:$L$56,2,TRUE),"0")</f>
        <v>0</v>
      </c>
      <c r="K26" s="14">
        <v>3.21</v>
      </c>
      <c r="L26" s="1">
        <v>31</v>
      </c>
    </row>
    <row r="27" spans="2:12" x14ac:dyDescent="0.25">
      <c r="B27" s="12" t="str">
        <f>IFERROR(RANK(H27,$H$7:$H$206,1),"")</f>
        <v/>
      </c>
      <c r="C27" s="5">
        <v>221</v>
      </c>
      <c r="D27" s="3" t="str">
        <f>IF(VLOOKUP(C27,[1]Dossardage!$B$4:$G$203,6,FALSE)="1000 m",VLOOKUP(C27,[1]Dossardage!$B$4:$G$203,2,FALSE),"")</f>
        <v/>
      </c>
      <c r="E27" s="3" t="str">
        <f>IF(VLOOKUP(C27,[1]Dossardage!$B$4:$G$203,6,FALSE)="1000 m",VLOOKUP(C27,[1]Dossardage!$B$4:$G$203,3,FALSE),"")</f>
        <v/>
      </c>
      <c r="F27" s="3" t="str">
        <f>IF(VLOOKUP(C27,[1]Dossardage!$B$4:$G$203,6,FALSE)="1000 m",VLOOKUP(C27,[1]Dossardage!$B$4:$G$203,4,FALSE),"")</f>
        <v/>
      </c>
      <c r="G27" s="3" t="str">
        <f>IF(VLOOKUP(C27,[1]Dossardage!$B$4:$G$203,6,FALSE)="1000 m",VLOOKUP(C27,[1]Dossardage!$B$4:$G$203,5,FALSE),"")</f>
        <v/>
      </c>
      <c r="H27" s="14"/>
      <c r="I27" s="10" t="str">
        <f>IFERROR(VLOOKUP(H27,$K$7:$L$56,2,TRUE),"0")</f>
        <v>0</v>
      </c>
      <c r="K27" s="14">
        <v>3.23</v>
      </c>
      <c r="L27" s="1">
        <v>30</v>
      </c>
    </row>
    <row r="28" spans="2:12" x14ac:dyDescent="0.25">
      <c r="B28" s="12" t="str">
        <f>IFERROR(RANK(H28,$H$7:$H$206,1),"")</f>
        <v/>
      </c>
      <c r="C28" s="5">
        <v>222</v>
      </c>
      <c r="D28" s="3" t="str">
        <f>IF(VLOOKUP(C28,[1]Dossardage!$B$4:$G$203,6,FALSE)="1000 m",VLOOKUP(C28,[1]Dossardage!$B$4:$G$203,2,FALSE),"")</f>
        <v/>
      </c>
      <c r="E28" s="3" t="str">
        <f>IF(VLOOKUP(C28,[1]Dossardage!$B$4:$G$203,6,FALSE)="1000 m",VLOOKUP(C28,[1]Dossardage!$B$4:$G$203,3,FALSE),"")</f>
        <v/>
      </c>
      <c r="F28" s="3" t="str">
        <f>IF(VLOOKUP(C28,[1]Dossardage!$B$4:$G$203,6,FALSE)="1000 m",VLOOKUP(C28,[1]Dossardage!$B$4:$G$203,4,FALSE),"")</f>
        <v/>
      </c>
      <c r="G28" s="3" t="str">
        <f>IF(VLOOKUP(C28,[1]Dossardage!$B$4:$G$203,6,FALSE)="1000 m",VLOOKUP(C28,[1]Dossardage!$B$4:$G$203,5,FALSE),"")</f>
        <v/>
      </c>
      <c r="H28" s="14"/>
      <c r="I28" s="10" t="str">
        <f>IFERROR(VLOOKUP(H28,$K$7:$L$56,2,TRUE),"0")</f>
        <v>0</v>
      </c>
      <c r="K28" s="14">
        <v>3.25</v>
      </c>
      <c r="L28" s="1">
        <v>29</v>
      </c>
    </row>
    <row r="29" spans="2:12" x14ac:dyDescent="0.25">
      <c r="B29" s="12" t="str">
        <f>IFERROR(RANK(H29,$H$7:$H$206,1),"")</f>
        <v/>
      </c>
      <c r="C29" s="5">
        <v>223</v>
      </c>
      <c r="D29" s="3" t="str">
        <f>IF(VLOOKUP(C29,[1]Dossardage!$B$4:$G$203,6,FALSE)="1000 m",VLOOKUP(C29,[1]Dossardage!$B$4:$G$203,2,FALSE),"")</f>
        <v/>
      </c>
      <c r="E29" s="3" t="str">
        <f>IF(VLOOKUP(C29,[1]Dossardage!$B$4:$G$203,6,FALSE)="1000 m",VLOOKUP(C29,[1]Dossardage!$B$4:$G$203,3,FALSE),"")</f>
        <v/>
      </c>
      <c r="F29" s="3" t="str">
        <f>IF(VLOOKUP(C29,[1]Dossardage!$B$4:$G$203,6,FALSE)="1000 m",VLOOKUP(C29,[1]Dossardage!$B$4:$G$203,4,FALSE),"")</f>
        <v/>
      </c>
      <c r="G29" s="3" t="str">
        <f>IF(VLOOKUP(C29,[1]Dossardage!$B$4:$G$203,6,FALSE)="1000 m",VLOOKUP(C29,[1]Dossardage!$B$4:$G$203,5,FALSE),"")</f>
        <v/>
      </c>
      <c r="H29" s="14"/>
      <c r="I29" s="10" t="str">
        <f>IFERROR(VLOOKUP(H29,$K$7:$L$56,2,TRUE),"0")</f>
        <v>0</v>
      </c>
      <c r="K29" s="14">
        <v>3.27</v>
      </c>
      <c r="L29" s="1">
        <v>28</v>
      </c>
    </row>
    <row r="30" spans="2:12" x14ac:dyDescent="0.25">
      <c r="B30" s="12" t="str">
        <f>IFERROR(RANK(H30,$H$7:$H$206,1),"")</f>
        <v/>
      </c>
      <c r="C30" s="5">
        <v>224</v>
      </c>
      <c r="D30" s="3" t="str">
        <f>IF(VLOOKUP(C30,[1]Dossardage!$B$4:$G$203,6,FALSE)="1000 m",VLOOKUP(C30,[1]Dossardage!$B$4:$G$203,2,FALSE),"")</f>
        <v/>
      </c>
      <c r="E30" s="3" t="str">
        <f>IF(VLOOKUP(C30,[1]Dossardage!$B$4:$G$203,6,FALSE)="1000 m",VLOOKUP(C30,[1]Dossardage!$B$4:$G$203,3,FALSE),"")</f>
        <v/>
      </c>
      <c r="F30" s="3" t="str">
        <f>IF(VLOOKUP(C30,[1]Dossardage!$B$4:$G$203,6,FALSE)="1000 m",VLOOKUP(C30,[1]Dossardage!$B$4:$G$203,4,FALSE),"")</f>
        <v/>
      </c>
      <c r="G30" s="3" t="str">
        <f>IF(VLOOKUP(C30,[1]Dossardage!$B$4:$G$203,6,FALSE)="1000 m",VLOOKUP(C30,[1]Dossardage!$B$4:$G$203,5,FALSE),"")</f>
        <v/>
      </c>
      <c r="H30" s="14"/>
      <c r="I30" s="10" t="str">
        <f>IFERROR(VLOOKUP(H30,$K$7:$L$56,2,TRUE),"0")</f>
        <v>0</v>
      </c>
      <c r="K30" s="14">
        <v>3.29</v>
      </c>
      <c r="L30" s="1">
        <v>27</v>
      </c>
    </row>
    <row r="31" spans="2:12" x14ac:dyDescent="0.25">
      <c r="B31" s="12" t="str">
        <f>IFERROR(RANK(H31,$H$7:$H$206,1),"")</f>
        <v/>
      </c>
      <c r="C31" s="5">
        <v>225</v>
      </c>
      <c r="D31" s="3" t="str">
        <f>IF(VLOOKUP(C31,[1]Dossardage!$B$4:$G$203,6,FALSE)="1000 m",VLOOKUP(C31,[1]Dossardage!$B$4:$G$203,2,FALSE),"")</f>
        <v/>
      </c>
      <c r="E31" s="3" t="str">
        <f>IF(VLOOKUP(C31,[1]Dossardage!$B$4:$G$203,6,FALSE)="1000 m",VLOOKUP(C31,[1]Dossardage!$B$4:$G$203,3,FALSE),"")</f>
        <v/>
      </c>
      <c r="F31" s="3" t="str">
        <f>IF(VLOOKUP(C31,[1]Dossardage!$B$4:$G$203,6,FALSE)="1000 m",VLOOKUP(C31,[1]Dossardage!$B$4:$G$203,4,FALSE),"")</f>
        <v/>
      </c>
      <c r="G31" s="3" t="str">
        <f>IF(VLOOKUP(C31,[1]Dossardage!$B$4:$G$203,6,FALSE)="1000 m",VLOOKUP(C31,[1]Dossardage!$B$4:$G$203,5,FALSE),"")</f>
        <v/>
      </c>
      <c r="H31" s="14"/>
      <c r="I31" s="10" t="str">
        <f>IFERROR(VLOOKUP(H31,$K$7:$L$56,2,TRUE),"0")</f>
        <v>0</v>
      </c>
      <c r="K31" s="14">
        <v>3.31</v>
      </c>
      <c r="L31" s="1">
        <v>26</v>
      </c>
    </row>
    <row r="32" spans="2:12" x14ac:dyDescent="0.25">
      <c r="B32" s="12">
        <f>IFERROR(RANK(H32,$H$7:$H$206,1),"")</f>
        <v>7</v>
      </c>
      <c r="C32" s="5">
        <v>226</v>
      </c>
      <c r="D32" s="3" t="str">
        <f>IF(VLOOKUP(C32,[1]Dossardage!$B$4:$G$203,6,FALSE)="1000 m",VLOOKUP(C32,[1]Dossardage!$B$4:$G$203,2,FALSE),"")</f>
        <v>HEU</v>
      </c>
      <c r="E32" s="3" t="str">
        <f>IF(VLOOKUP(C32,[1]Dossardage!$B$4:$G$203,6,FALSE)="1000 m",VLOOKUP(C32,[1]Dossardage!$B$4:$G$203,3,FALSE),"")</f>
        <v>Yileng</v>
      </c>
      <c r="F32" s="3" t="str">
        <f>IF(VLOOKUP(C32,[1]Dossardage!$B$4:$G$203,6,FALSE)="1000 m",VLOOKUP(C32,[1]Dossardage!$B$4:$G$203,4,FALSE),"")</f>
        <v>BG</v>
      </c>
      <c r="G32" s="3" t="str">
        <f>IF(VLOOKUP(C32,[1]Dossardage!$B$4:$G$203,6,FALSE)="1000 m",VLOOKUP(C32,[1]Dossardage!$B$4:$G$203,5,FALSE),"")</f>
        <v>Collège de la Retourne</v>
      </c>
      <c r="H32" s="14">
        <v>3.4</v>
      </c>
      <c r="I32" s="10">
        <f>IFERROR(VLOOKUP(H32,$K$7:$L$56,2,TRUE),"0")</f>
        <v>22</v>
      </c>
      <c r="K32" s="14">
        <v>3.33</v>
      </c>
      <c r="L32" s="1">
        <v>25</v>
      </c>
    </row>
    <row r="33" spans="2:12" x14ac:dyDescent="0.25">
      <c r="B33" s="12" t="str">
        <f>IFERROR(RANK(H33,$H$7:$H$206,1),"")</f>
        <v/>
      </c>
      <c r="C33" s="5">
        <v>227</v>
      </c>
      <c r="D33" s="3" t="str">
        <f>IF(VLOOKUP(C33,[1]Dossardage!$B$4:$G$203,6,FALSE)="1000 m",VLOOKUP(C33,[1]Dossardage!$B$4:$G$203,2,FALSE),"")</f>
        <v/>
      </c>
      <c r="E33" s="3" t="str">
        <f>IF(VLOOKUP(C33,[1]Dossardage!$B$4:$G$203,6,FALSE)="1000 m",VLOOKUP(C33,[1]Dossardage!$B$4:$G$203,3,FALSE),"")</f>
        <v/>
      </c>
      <c r="F33" s="3" t="str">
        <f>IF(VLOOKUP(C33,[1]Dossardage!$B$4:$G$203,6,FALSE)="1000 m",VLOOKUP(C33,[1]Dossardage!$B$4:$G$203,4,FALSE),"")</f>
        <v/>
      </c>
      <c r="G33" s="3" t="str">
        <f>IF(VLOOKUP(C33,[1]Dossardage!$B$4:$G$203,6,FALSE)="1000 m",VLOOKUP(C33,[1]Dossardage!$B$4:$G$203,5,FALSE),"")</f>
        <v/>
      </c>
      <c r="H33" s="14"/>
      <c r="I33" s="10" t="str">
        <f>IFERROR(VLOOKUP(H33,$K$7:$L$56,2,TRUE),"0")</f>
        <v>0</v>
      </c>
      <c r="K33" s="14">
        <v>3.35</v>
      </c>
      <c r="L33" s="1">
        <v>24</v>
      </c>
    </row>
    <row r="34" spans="2:12" x14ac:dyDescent="0.25">
      <c r="B34" s="12" t="str">
        <f>IFERROR(RANK(H34,$H$7:$H$206,1),"")</f>
        <v/>
      </c>
      <c r="C34" s="5">
        <v>228</v>
      </c>
      <c r="D34" s="3" t="str">
        <f>IF(VLOOKUP(C34,[1]Dossardage!$B$4:$G$203,6,FALSE)="1000 m",VLOOKUP(C34,[1]Dossardage!$B$4:$G$203,2,FALSE),"")</f>
        <v/>
      </c>
      <c r="E34" s="3" t="str">
        <f>IF(VLOOKUP(C34,[1]Dossardage!$B$4:$G$203,6,FALSE)="1000 m",VLOOKUP(C34,[1]Dossardage!$B$4:$G$203,3,FALSE),"")</f>
        <v/>
      </c>
      <c r="F34" s="3" t="str">
        <f>IF(VLOOKUP(C34,[1]Dossardage!$B$4:$G$203,6,FALSE)="1000 m",VLOOKUP(C34,[1]Dossardage!$B$4:$G$203,4,FALSE),"")</f>
        <v/>
      </c>
      <c r="G34" s="3" t="str">
        <f>IF(VLOOKUP(C34,[1]Dossardage!$B$4:$G$203,6,FALSE)="1000 m",VLOOKUP(C34,[1]Dossardage!$B$4:$G$203,5,FALSE),"")</f>
        <v/>
      </c>
      <c r="H34" s="14"/>
      <c r="I34" s="10" t="str">
        <f>IFERROR(VLOOKUP(H34,$K$7:$L$56,2,TRUE),"0")</f>
        <v>0</v>
      </c>
      <c r="K34" s="14">
        <v>3.37</v>
      </c>
      <c r="L34" s="1">
        <v>23</v>
      </c>
    </row>
    <row r="35" spans="2:12" x14ac:dyDescent="0.25">
      <c r="B35" s="12" t="str">
        <f>IFERROR(RANK(H35,$H$7:$H$206,1),"")</f>
        <v/>
      </c>
      <c r="C35" s="5">
        <v>229</v>
      </c>
      <c r="D35" s="3" t="str">
        <f>IF(VLOOKUP(C35,[1]Dossardage!$B$4:$G$203,6,FALSE)="1000 m",VLOOKUP(C35,[1]Dossardage!$B$4:$G$203,2,FALSE),"")</f>
        <v/>
      </c>
      <c r="E35" s="3" t="str">
        <f>IF(VLOOKUP(C35,[1]Dossardage!$B$4:$G$203,6,FALSE)="1000 m",VLOOKUP(C35,[1]Dossardage!$B$4:$G$203,3,FALSE),"")</f>
        <v/>
      </c>
      <c r="F35" s="3" t="str">
        <f>IF(VLOOKUP(C35,[1]Dossardage!$B$4:$G$203,6,FALSE)="1000 m",VLOOKUP(C35,[1]Dossardage!$B$4:$G$203,4,FALSE),"")</f>
        <v/>
      </c>
      <c r="G35" s="3" t="str">
        <f>IF(VLOOKUP(C35,[1]Dossardage!$B$4:$G$203,6,FALSE)="1000 m",VLOOKUP(C35,[1]Dossardage!$B$4:$G$203,5,FALSE),"")</f>
        <v/>
      </c>
      <c r="H35" s="14"/>
      <c r="I35" s="10" t="str">
        <f>IFERROR(VLOOKUP(H35,$K$7:$L$56,2,TRUE),"0")</f>
        <v>0</v>
      </c>
      <c r="K35" s="14">
        <v>3.39</v>
      </c>
      <c r="L35" s="1">
        <v>22</v>
      </c>
    </row>
    <row r="36" spans="2:12" x14ac:dyDescent="0.25">
      <c r="B36" s="12" t="str">
        <f>IFERROR(RANK(H36,$H$7:$H$206,1),"")</f>
        <v/>
      </c>
      <c r="C36" s="5">
        <v>230</v>
      </c>
      <c r="D36" s="3" t="str">
        <f>IF(VLOOKUP(C36,[1]Dossardage!$B$4:$G$203,6,FALSE)="1000 m",VLOOKUP(C36,[1]Dossardage!$B$4:$G$203,2,FALSE),"")</f>
        <v/>
      </c>
      <c r="E36" s="3" t="str">
        <f>IF(VLOOKUP(C36,[1]Dossardage!$B$4:$G$203,6,FALSE)="1000 m",VLOOKUP(C36,[1]Dossardage!$B$4:$G$203,3,FALSE),"")</f>
        <v/>
      </c>
      <c r="F36" s="3" t="str">
        <f>IF(VLOOKUP(C36,[1]Dossardage!$B$4:$G$203,6,FALSE)="1000 m",VLOOKUP(C36,[1]Dossardage!$B$4:$G$203,4,FALSE),"")</f>
        <v/>
      </c>
      <c r="G36" s="3" t="str">
        <f>IF(VLOOKUP(C36,[1]Dossardage!$B$4:$G$203,6,FALSE)="1000 m",VLOOKUP(C36,[1]Dossardage!$B$4:$G$203,5,FALSE),"")</f>
        <v/>
      </c>
      <c r="H36" s="14"/>
      <c r="I36" s="10" t="str">
        <f>IFERROR(VLOOKUP(H36,$K$7:$L$56,2,TRUE),"0")</f>
        <v>0</v>
      </c>
      <c r="K36" s="14">
        <v>3.41</v>
      </c>
      <c r="L36" s="1">
        <v>21</v>
      </c>
    </row>
    <row r="37" spans="2:12" x14ac:dyDescent="0.25">
      <c r="B37" s="12" t="str">
        <f>IFERROR(RANK(H37,$H$7:$H$206,1),"")</f>
        <v/>
      </c>
      <c r="C37" s="5">
        <v>231</v>
      </c>
      <c r="D37" s="3" t="str">
        <f>IF(VLOOKUP(C37,[1]Dossardage!$B$4:$G$203,6,FALSE)="1000 m",VLOOKUP(C37,[1]Dossardage!$B$4:$G$203,2,FALSE),"")</f>
        <v/>
      </c>
      <c r="E37" s="3" t="str">
        <f>IF(VLOOKUP(C37,[1]Dossardage!$B$4:$G$203,6,FALSE)="1000 m",VLOOKUP(C37,[1]Dossardage!$B$4:$G$203,3,FALSE),"")</f>
        <v/>
      </c>
      <c r="F37" s="3" t="str">
        <f>IF(VLOOKUP(C37,[1]Dossardage!$B$4:$G$203,6,FALSE)="1000 m",VLOOKUP(C37,[1]Dossardage!$B$4:$G$203,4,FALSE),"")</f>
        <v/>
      </c>
      <c r="G37" s="3" t="str">
        <f>IF(VLOOKUP(C37,[1]Dossardage!$B$4:$G$203,6,FALSE)="1000 m",VLOOKUP(C37,[1]Dossardage!$B$4:$G$203,5,FALSE),"")</f>
        <v/>
      </c>
      <c r="H37" s="14"/>
      <c r="I37" s="10" t="str">
        <f>IFERROR(VLOOKUP(H37,$K$7:$L$56,2,TRUE),"0")</f>
        <v>0</v>
      </c>
      <c r="K37" s="14">
        <v>3.43</v>
      </c>
      <c r="L37" s="1">
        <v>20</v>
      </c>
    </row>
    <row r="38" spans="2:12" x14ac:dyDescent="0.25">
      <c r="B38" s="12">
        <f>IFERROR(RANK(H38,$H$7:$H$206,1),"")</f>
        <v>15</v>
      </c>
      <c r="C38" s="5">
        <v>232</v>
      </c>
      <c r="D38" s="3" t="str">
        <f>IF(VLOOKUP(C38,[1]Dossardage!$B$4:$G$203,6,FALSE)="1000 m",VLOOKUP(C38,[1]Dossardage!$B$4:$G$203,2,FALSE),"")</f>
        <v>DARET-ALEXANDRE</v>
      </c>
      <c r="E38" s="3" t="str">
        <f>IF(VLOOKUP(C38,[1]Dossardage!$B$4:$G$203,6,FALSE)="1000 m",VLOOKUP(C38,[1]Dossardage!$B$4:$G$203,3,FALSE),"")</f>
        <v>Zacharie</v>
      </c>
      <c r="F38" s="3" t="str">
        <f>IF(VLOOKUP(C38,[1]Dossardage!$B$4:$G$203,6,FALSE)="1000 m",VLOOKUP(C38,[1]Dossardage!$B$4:$G$203,4,FALSE),"")</f>
        <v>BG</v>
      </c>
      <c r="G38" s="3" t="str">
        <f>IF(VLOOKUP(C38,[1]Dossardage!$B$4:$G$203,6,FALSE)="1000 m",VLOOKUP(C38,[1]Dossardage!$B$4:$G$203,5,FALSE),"")</f>
        <v>Collège de Raucourt</v>
      </c>
      <c r="H38" s="14">
        <v>3.5</v>
      </c>
      <c r="I38" s="10">
        <f>IFERROR(VLOOKUP(H38,$K$7:$L$56,2,TRUE),"0")</f>
        <v>19</v>
      </c>
      <c r="K38" s="14">
        <v>3.49</v>
      </c>
      <c r="L38" s="1">
        <v>19</v>
      </c>
    </row>
    <row r="39" spans="2:12" x14ac:dyDescent="0.25">
      <c r="B39" s="12" t="str">
        <f>IFERROR(RANK(H39,$H$7:$H$206,1),"")</f>
        <v/>
      </c>
      <c r="C39" s="5">
        <v>233</v>
      </c>
      <c r="D39" s="3" t="str">
        <f>IF(VLOOKUP(C39,[1]Dossardage!$B$4:$G$203,6,FALSE)="1000 m",VLOOKUP(C39,[1]Dossardage!$B$4:$G$203,2,FALSE),"")</f>
        <v/>
      </c>
      <c r="E39" s="3" t="str">
        <f>IF(VLOOKUP(C39,[1]Dossardage!$B$4:$G$203,6,FALSE)="1000 m",VLOOKUP(C39,[1]Dossardage!$B$4:$G$203,3,FALSE),"")</f>
        <v/>
      </c>
      <c r="F39" s="3" t="str">
        <f>IF(VLOOKUP(C39,[1]Dossardage!$B$4:$G$203,6,FALSE)="1000 m",VLOOKUP(C39,[1]Dossardage!$B$4:$G$203,4,FALSE),"")</f>
        <v/>
      </c>
      <c r="G39" s="3" t="str">
        <f>IF(VLOOKUP(C39,[1]Dossardage!$B$4:$G$203,6,FALSE)="1000 m",VLOOKUP(C39,[1]Dossardage!$B$4:$G$203,5,FALSE),"")</f>
        <v/>
      </c>
      <c r="H39" s="14"/>
      <c r="I39" s="10" t="str">
        <f>IFERROR(VLOOKUP(H39,$K$7:$L$56,2,TRUE),"0")</f>
        <v>0</v>
      </c>
      <c r="K39" s="14">
        <v>3.54</v>
      </c>
      <c r="L39" s="1">
        <v>18</v>
      </c>
    </row>
    <row r="40" spans="2:12" x14ac:dyDescent="0.25">
      <c r="B40" s="12" t="str">
        <f>IFERROR(RANK(H40,$H$7:$H$206,1),"")</f>
        <v/>
      </c>
      <c r="C40" s="5">
        <v>234</v>
      </c>
      <c r="D40" s="3" t="str">
        <f>IF(VLOOKUP(C40,[1]Dossardage!$B$4:$G$203,6,FALSE)="1000 m",VLOOKUP(C40,[1]Dossardage!$B$4:$G$203,2,FALSE),"")</f>
        <v/>
      </c>
      <c r="E40" s="3" t="str">
        <f>IF(VLOOKUP(C40,[1]Dossardage!$B$4:$G$203,6,FALSE)="1000 m",VLOOKUP(C40,[1]Dossardage!$B$4:$G$203,3,FALSE),"")</f>
        <v/>
      </c>
      <c r="F40" s="3" t="str">
        <f>IF(VLOOKUP(C40,[1]Dossardage!$B$4:$G$203,6,FALSE)="1000 m",VLOOKUP(C40,[1]Dossardage!$B$4:$G$203,4,FALSE),"")</f>
        <v/>
      </c>
      <c r="G40" s="3" t="str">
        <f>IF(VLOOKUP(C40,[1]Dossardage!$B$4:$G$203,6,FALSE)="1000 m",VLOOKUP(C40,[1]Dossardage!$B$4:$G$203,5,FALSE),"")</f>
        <v/>
      </c>
      <c r="H40" s="14"/>
      <c r="I40" s="10" t="str">
        <f>IFERROR(VLOOKUP(H40,$K$7:$L$56,2,TRUE),"0")</f>
        <v>0</v>
      </c>
      <c r="K40" s="14">
        <v>4</v>
      </c>
      <c r="L40" s="1">
        <v>17</v>
      </c>
    </row>
    <row r="41" spans="2:12" x14ac:dyDescent="0.25">
      <c r="B41" s="12" t="str">
        <f>IFERROR(RANK(H41,$H$7:$H$206,1),"")</f>
        <v/>
      </c>
      <c r="C41" s="5">
        <v>235</v>
      </c>
      <c r="D41" s="3" t="str">
        <f>IF(VLOOKUP(C41,[1]Dossardage!$B$4:$G$203,6,FALSE)="1000 m",VLOOKUP(C41,[1]Dossardage!$B$4:$G$203,2,FALSE),"")</f>
        <v/>
      </c>
      <c r="E41" s="3" t="str">
        <f>IF(VLOOKUP(C41,[1]Dossardage!$B$4:$G$203,6,FALSE)="1000 m",VLOOKUP(C41,[1]Dossardage!$B$4:$G$203,3,FALSE),"")</f>
        <v/>
      </c>
      <c r="F41" s="3" t="str">
        <f>IF(VLOOKUP(C41,[1]Dossardage!$B$4:$G$203,6,FALSE)="1000 m",VLOOKUP(C41,[1]Dossardage!$B$4:$G$203,4,FALSE),"")</f>
        <v/>
      </c>
      <c r="G41" s="3" t="str">
        <f>IF(VLOOKUP(C41,[1]Dossardage!$B$4:$G$203,6,FALSE)="1000 m",VLOOKUP(C41,[1]Dossardage!$B$4:$G$203,5,FALSE),"")</f>
        <v/>
      </c>
      <c r="H41" s="14"/>
      <c r="I41" s="10" t="str">
        <f>IFERROR(VLOOKUP(H41,$K$7:$L$56,2,TRUE),"0")</f>
        <v>0</v>
      </c>
      <c r="K41" s="14">
        <v>4.0599999999999996</v>
      </c>
      <c r="L41" s="1">
        <v>16</v>
      </c>
    </row>
    <row r="42" spans="2:12" x14ac:dyDescent="0.25">
      <c r="B42" s="12" t="str">
        <f>IFERROR(RANK(H42,$H$7:$H$206,1),"")</f>
        <v/>
      </c>
      <c r="C42" s="5">
        <v>236</v>
      </c>
      <c r="D42" s="3" t="str">
        <f>IF(VLOOKUP(C42,[1]Dossardage!$B$4:$G$203,6,FALSE)="1000 m",VLOOKUP(C42,[1]Dossardage!$B$4:$G$203,2,FALSE),"")</f>
        <v/>
      </c>
      <c r="E42" s="3" t="str">
        <f>IF(VLOOKUP(C42,[1]Dossardage!$B$4:$G$203,6,FALSE)="1000 m",VLOOKUP(C42,[1]Dossardage!$B$4:$G$203,3,FALSE),"")</f>
        <v/>
      </c>
      <c r="F42" s="3" t="str">
        <f>IF(VLOOKUP(C42,[1]Dossardage!$B$4:$G$203,6,FALSE)="1000 m",VLOOKUP(C42,[1]Dossardage!$B$4:$G$203,4,FALSE),"")</f>
        <v/>
      </c>
      <c r="G42" s="3" t="str">
        <f>IF(VLOOKUP(C42,[1]Dossardage!$B$4:$G$203,6,FALSE)="1000 m",VLOOKUP(C42,[1]Dossardage!$B$4:$G$203,5,FALSE),"")</f>
        <v/>
      </c>
      <c r="H42" s="14"/>
      <c r="I42" s="10" t="str">
        <f>IFERROR(VLOOKUP(H42,$K$7:$L$56,2,TRUE),"0")</f>
        <v>0</v>
      </c>
      <c r="K42" s="14">
        <v>4.1100000000000003</v>
      </c>
      <c r="L42" s="1">
        <v>15</v>
      </c>
    </row>
    <row r="43" spans="2:12" x14ac:dyDescent="0.25">
      <c r="B43" s="12" t="str">
        <f>IFERROR(RANK(H43,$H$7:$H$206,1),"")</f>
        <v/>
      </c>
      <c r="C43" s="5">
        <v>237</v>
      </c>
      <c r="D43" s="3" t="str">
        <f>IF(VLOOKUP(C43,[1]Dossardage!$B$4:$G$203,6,FALSE)="1000 m",VLOOKUP(C43,[1]Dossardage!$B$4:$G$203,2,FALSE),"")</f>
        <v/>
      </c>
      <c r="E43" s="3" t="str">
        <f>IF(VLOOKUP(C43,[1]Dossardage!$B$4:$G$203,6,FALSE)="1000 m",VLOOKUP(C43,[1]Dossardage!$B$4:$G$203,3,FALSE),"")</f>
        <v/>
      </c>
      <c r="F43" s="3" t="str">
        <f>IF(VLOOKUP(C43,[1]Dossardage!$B$4:$G$203,6,FALSE)="1000 m",VLOOKUP(C43,[1]Dossardage!$B$4:$G$203,4,FALSE),"")</f>
        <v/>
      </c>
      <c r="G43" s="3" t="str">
        <f>IF(VLOOKUP(C43,[1]Dossardage!$B$4:$G$203,6,FALSE)="1000 m",VLOOKUP(C43,[1]Dossardage!$B$4:$G$203,5,FALSE),"")</f>
        <v/>
      </c>
      <c r="H43" s="14"/>
      <c r="I43" s="10" t="str">
        <f>IFERROR(VLOOKUP(H43,$K$7:$L$56,2,TRUE),"0")</f>
        <v>0</v>
      </c>
      <c r="K43" s="14">
        <v>4.17</v>
      </c>
      <c r="L43" s="1">
        <v>14</v>
      </c>
    </row>
    <row r="44" spans="2:12" x14ac:dyDescent="0.25">
      <c r="B44" s="12" t="str">
        <f>IFERROR(RANK(H44,$H$7:$H$206,1),"")</f>
        <v/>
      </c>
      <c r="C44" s="5">
        <v>238</v>
      </c>
      <c r="D44" s="3" t="str">
        <f>IF(VLOOKUP(C44,[1]Dossardage!$B$4:$G$203,6,FALSE)="1000 m",VLOOKUP(C44,[1]Dossardage!$B$4:$G$203,2,FALSE),"")</f>
        <v/>
      </c>
      <c r="E44" s="3" t="str">
        <f>IF(VLOOKUP(C44,[1]Dossardage!$B$4:$G$203,6,FALSE)="1000 m",VLOOKUP(C44,[1]Dossardage!$B$4:$G$203,3,FALSE),"")</f>
        <v/>
      </c>
      <c r="F44" s="3" t="str">
        <f>IF(VLOOKUP(C44,[1]Dossardage!$B$4:$G$203,6,FALSE)="1000 m",VLOOKUP(C44,[1]Dossardage!$B$4:$G$203,4,FALSE),"")</f>
        <v/>
      </c>
      <c r="G44" s="3" t="str">
        <f>IF(VLOOKUP(C44,[1]Dossardage!$B$4:$G$203,6,FALSE)="1000 m",VLOOKUP(C44,[1]Dossardage!$B$4:$G$203,5,FALSE),"")</f>
        <v/>
      </c>
      <c r="H44" s="14"/>
      <c r="I44" s="10" t="str">
        <f>IFERROR(VLOOKUP(H44,$K$7:$L$56,2,TRUE),"0")</f>
        <v>0</v>
      </c>
      <c r="K44" s="14">
        <v>4.22</v>
      </c>
      <c r="L44" s="1">
        <v>13</v>
      </c>
    </row>
    <row r="45" spans="2:12" x14ac:dyDescent="0.25">
      <c r="B45" s="12" t="str">
        <f>IFERROR(RANK(H45,$H$7:$H$206,1),"")</f>
        <v/>
      </c>
      <c r="C45" s="5">
        <v>239</v>
      </c>
      <c r="D45" s="3" t="str">
        <f>IF(VLOOKUP(C45,[1]Dossardage!$B$4:$G$203,6,FALSE)="1000 m",VLOOKUP(C45,[1]Dossardage!$B$4:$G$203,2,FALSE),"")</f>
        <v/>
      </c>
      <c r="E45" s="3" t="str">
        <f>IF(VLOOKUP(C45,[1]Dossardage!$B$4:$G$203,6,FALSE)="1000 m",VLOOKUP(C45,[1]Dossardage!$B$4:$G$203,3,FALSE),"")</f>
        <v/>
      </c>
      <c r="F45" s="3" t="str">
        <f>IF(VLOOKUP(C45,[1]Dossardage!$B$4:$G$203,6,FALSE)="1000 m",VLOOKUP(C45,[1]Dossardage!$B$4:$G$203,4,FALSE),"")</f>
        <v/>
      </c>
      <c r="G45" s="3" t="str">
        <f>IF(VLOOKUP(C45,[1]Dossardage!$B$4:$G$203,6,FALSE)="1000 m",VLOOKUP(C45,[1]Dossardage!$B$4:$G$203,5,FALSE),"")</f>
        <v/>
      </c>
      <c r="H45" s="14"/>
      <c r="I45" s="10" t="str">
        <f>IFERROR(VLOOKUP(H45,$K$7:$L$56,2,TRUE),"0")</f>
        <v>0</v>
      </c>
      <c r="K45" s="14">
        <v>4.28</v>
      </c>
      <c r="L45" s="1">
        <v>12</v>
      </c>
    </row>
    <row r="46" spans="2:12" x14ac:dyDescent="0.25">
      <c r="B46" s="12" t="str">
        <f>IFERROR(RANK(H46,$H$7:$H$206,1),"")</f>
        <v/>
      </c>
      <c r="C46" s="5">
        <v>240</v>
      </c>
      <c r="D46" s="3" t="str">
        <f>IF(VLOOKUP(C46,[1]Dossardage!$B$4:$G$203,6,FALSE)="1000 m",VLOOKUP(C46,[1]Dossardage!$B$4:$G$203,2,FALSE),"")</f>
        <v/>
      </c>
      <c r="E46" s="3" t="str">
        <f>IF(VLOOKUP(C46,[1]Dossardage!$B$4:$G$203,6,FALSE)="1000 m",VLOOKUP(C46,[1]Dossardage!$B$4:$G$203,3,FALSE),"")</f>
        <v/>
      </c>
      <c r="F46" s="3" t="str">
        <f>IF(VLOOKUP(C46,[1]Dossardage!$B$4:$G$203,6,FALSE)="1000 m",VLOOKUP(C46,[1]Dossardage!$B$4:$G$203,4,FALSE),"")</f>
        <v/>
      </c>
      <c r="G46" s="3" t="str">
        <f>IF(VLOOKUP(C46,[1]Dossardage!$B$4:$G$203,6,FALSE)="1000 m",VLOOKUP(C46,[1]Dossardage!$B$4:$G$203,5,FALSE),"")</f>
        <v/>
      </c>
      <c r="H46" s="14"/>
      <c r="I46" s="10" t="str">
        <f>IFERROR(VLOOKUP(H46,$K$7:$L$56,2,TRUE),"0")</f>
        <v>0</v>
      </c>
      <c r="K46" s="14">
        <v>4.34</v>
      </c>
      <c r="L46" s="1">
        <v>11</v>
      </c>
    </row>
    <row r="47" spans="2:12" x14ac:dyDescent="0.25">
      <c r="B47" s="12">
        <f>IFERROR(RANK(H47,$H$7:$H$206,1),"")</f>
        <v>1</v>
      </c>
      <c r="C47" s="5">
        <v>241</v>
      </c>
      <c r="D47" s="3" t="str">
        <f>IF(VLOOKUP(C47,[1]Dossardage!$B$4:$G$203,6,FALSE)="1000 m",VLOOKUP(C47,[1]Dossardage!$B$4:$G$203,2,FALSE),"")</f>
        <v>MICHEL</v>
      </c>
      <c r="E47" s="3" t="str">
        <f>IF(VLOOKUP(C47,[1]Dossardage!$B$4:$G$203,6,FALSE)="1000 m",VLOOKUP(C47,[1]Dossardage!$B$4:$G$203,3,FALSE),"")</f>
        <v>MAXENCE</v>
      </c>
      <c r="F47" s="3" t="str">
        <f>IF(VLOOKUP(C47,[1]Dossardage!$B$4:$G$203,6,FALSE)="1000 m",VLOOKUP(C47,[1]Dossardage!$B$4:$G$203,4,FALSE),"")</f>
        <v>BG</v>
      </c>
      <c r="G47" s="3" t="str">
        <f>IF(VLOOKUP(C47,[1]Dossardage!$B$4:$G$203,6,FALSE)="1000 m",VLOOKUP(C47,[1]Dossardage!$B$4:$G$203,5,FALSE),"")</f>
        <v>Collège de Raucourt</v>
      </c>
      <c r="H47" s="14">
        <v>3.1</v>
      </c>
      <c r="I47" s="10">
        <f>IFERROR(VLOOKUP(H47,$K$7:$L$56,2,TRUE),"0")</f>
        <v>36</v>
      </c>
      <c r="K47" s="14">
        <v>4.3899999999999997</v>
      </c>
      <c r="L47" s="1">
        <v>10</v>
      </c>
    </row>
    <row r="48" spans="2:12" x14ac:dyDescent="0.25">
      <c r="B48" s="12">
        <f>IFERROR(RANK(H48,$H$7:$H$206,1),"")</f>
        <v>7</v>
      </c>
      <c r="C48" s="5">
        <v>242</v>
      </c>
      <c r="D48" s="3" t="str">
        <f>IF(VLOOKUP(C48,[1]Dossardage!$B$4:$G$203,6,FALSE)="1000 m",VLOOKUP(C48,[1]Dossardage!$B$4:$G$203,2,FALSE),"")</f>
        <v>PERCHERON</v>
      </c>
      <c r="E48" s="3" t="str">
        <f>IF(VLOOKUP(C48,[1]Dossardage!$B$4:$G$203,6,FALSE)="1000 m",VLOOKUP(C48,[1]Dossardage!$B$4:$G$203,3,FALSE),"")</f>
        <v>Alexis</v>
      </c>
      <c r="F48" s="3" t="str">
        <f>IF(VLOOKUP(C48,[1]Dossardage!$B$4:$G$203,6,FALSE)="1000 m",VLOOKUP(C48,[1]Dossardage!$B$4:$G$203,4,FALSE),"")</f>
        <v>BG</v>
      </c>
      <c r="G48" s="3" t="str">
        <f>IF(VLOOKUP(C48,[1]Dossardage!$B$4:$G$203,6,FALSE)="1000 m",VLOOKUP(C48,[1]Dossardage!$B$4:$G$203,5,FALSE),"")</f>
        <v>Collège de Raucourt</v>
      </c>
      <c r="H48" s="14">
        <v>3.4</v>
      </c>
      <c r="I48" s="10">
        <f>IFERROR(VLOOKUP(H48,$K$7:$L$56,2,TRUE),"0")</f>
        <v>22</v>
      </c>
      <c r="K48" s="14">
        <v>4.45</v>
      </c>
      <c r="L48" s="1">
        <v>9</v>
      </c>
    </row>
    <row r="49" spans="2:12" x14ac:dyDescent="0.25">
      <c r="B49" s="12" t="str">
        <f>IFERROR(RANK(H49,$H$7:$H$206,1),"")</f>
        <v/>
      </c>
      <c r="C49" s="5">
        <v>243</v>
      </c>
      <c r="D49" s="3" t="str">
        <f>IF(VLOOKUP(C49,[1]Dossardage!$B$4:$G$203,6,FALSE)="1000 m",VLOOKUP(C49,[1]Dossardage!$B$4:$G$203,2,FALSE),"")</f>
        <v/>
      </c>
      <c r="E49" s="3" t="str">
        <f>IF(VLOOKUP(C49,[1]Dossardage!$B$4:$G$203,6,FALSE)="1000 m",VLOOKUP(C49,[1]Dossardage!$B$4:$G$203,3,FALSE),"")</f>
        <v/>
      </c>
      <c r="F49" s="3" t="str">
        <f>IF(VLOOKUP(C49,[1]Dossardage!$B$4:$G$203,6,FALSE)="1000 m",VLOOKUP(C49,[1]Dossardage!$B$4:$G$203,4,FALSE),"")</f>
        <v/>
      </c>
      <c r="G49" s="3" t="str">
        <f>IF(VLOOKUP(C49,[1]Dossardage!$B$4:$G$203,6,FALSE)="1000 m",VLOOKUP(C49,[1]Dossardage!$B$4:$G$203,5,FALSE),"")</f>
        <v/>
      </c>
      <c r="H49" s="14"/>
      <c r="I49" s="10" t="str">
        <f>IFERROR(VLOOKUP(H49,$K$7:$L$56,2,TRUE),"0")</f>
        <v>0</v>
      </c>
      <c r="K49" s="14">
        <v>4.51</v>
      </c>
      <c r="L49" s="1">
        <v>8</v>
      </c>
    </row>
    <row r="50" spans="2:12" x14ac:dyDescent="0.25">
      <c r="B50" s="12" t="str">
        <f>IFERROR(RANK(H50,$H$7:$H$206,1),"")</f>
        <v/>
      </c>
      <c r="C50" s="5">
        <v>244</v>
      </c>
      <c r="D50" s="3" t="str">
        <f>IF(VLOOKUP(C50,[1]Dossardage!$B$4:$G$203,6,FALSE)="1000 m",VLOOKUP(C50,[1]Dossardage!$B$4:$G$203,2,FALSE),"")</f>
        <v/>
      </c>
      <c r="E50" s="3" t="str">
        <f>IF(VLOOKUP(C50,[1]Dossardage!$B$4:$G$203,6,FALSE)="1000 m",VLOOKUP(C50,[1]Dossardage!$B$4:$G$203,3,FALSE),"")</f>
        <v/>
      </c>
      <c r="F50" s="3" t="str">
        <f>IF(VLOOKUP(C50,[1]Dossardage!$B$4:$G$203,6,FALSE)="1000 m",VLOOKUP(C50,[1]Dossardage!$B$4:$G$203,4,FALSE),"")</f>
        <v/>
      </c>
      <c r="G50" s="3" t="str">
        <f>IF(VLOOKUP(C50,[1]Dossardage!$B$4:$G$203,6,FALSE)="1000 m",VLOOKUP(C50,[1]Dossardage!$B$4:$G$203,5,FALSE),"")</f>
        <v/>
      </c>
      <c r="H50" s="29"/>
      <c r="I50" s="10" t="str">
        <f>IFERROR(VLOOKUP(H50,$K$7:$L$56,2,TRUE),"0")</f>
        <v>0</v>
      </c>
      <c r="K50" s="14">
        <v>4.5599999999999996</v>
      </c>
      <c r="L50" s="1">
        <v>7</v>
      </c>
    </row>
    <row r="51" spans="2:12" x14ac:dyDescent="0.25">
      <c r="B51" s="12">
        <f>IFERROR(RANK(H51,$H$7:$H$206,1),"")</f>
        <v>17</v>
      </c>
      <c r="C51" s="5">
        <v>245</v>
      </c>
      <c r="D51" s="3" t="str">
        <f>IF(VLOOKUP(C51,[1]Dossardage!$B$4:$G$203,6,FALSE)="1000 m",VLOOKUP(C51,[1]Dossardage!$B$4:$G$203,2,FALSE),"")</f>
        <v>FRANCE</v>
      </c>
      <c r="E51" s="3" t="str">
        <f>IF(VLOOKUP(C51,[1]Dossardage!$B$4:$G$203,6,FALSE)="1000 m",VLOOKUP(C51,[1]Dossardage!$B$4:$G$203,3,FALSE),"")</f>
        <v>Maxime</v>
      </c>
      <c r="F51" s="3" t="str">
        <f>IF(VLOOKUP(C51,[1]Dossardage!$B$4:$G$203,6,FALSE)="1000 m",VLOOKUP(C51,[1]Dossardage!$B$4:$G$203,4,FALSE),"")</f>
        <v>BG</v>
      </c>
      <c r="G51" s="3" t="str">
        <f>IF(VLOOKUP(C51,[1]Dossardage!$B$4:$G$203,6,FALSE)="1000 m",VLOOKUP(C51,[1]Dossardage!$B$4:$G$203,5,FALSE),"")</f>
        <v>Collège de Raucourt</v>
      </c>
      <c r="H51" s="29">
        <v>4</v>
      </c>
      <c r="I51" s="10">
        <f>IFERROR(VLOOKUP(H51,$K$7:$L$56,2,TRUE),"0")</f>
        <v>17</v>
      </c>
      <c r="K51" s="14">
        <v>5.0199999999999996</v>
      </c>
      <c r="L51" s="1">
        <v>6</v>
      </c>
    </row>
    <row r="52" spans="2:12" x14ac:dyDescent="0.25">
      <c r="B52" s="12" t="str">
        <f>IFERROR(RANK(H52,$H$7:$H$206,1),"")</f>
        <v/>
      </c>
      <c r="C52" s="5">
        <v>246</v>
      </c>
      <c r="D52" s="3" t="str">
        <f>IF(VLOOKUP(C52,[1]Dossardage!$B$4:$G$203,6,FALSE)="1000 m",VLOOKUP(C52,[1]Dossardage!$B$4:$G$203,2,FALSE),"")</f>
        <v/>
      </c>
      <c r="E52" s="3" t="str">
        <f>IF(VLOOKUP(C52,[1]Dossardage!$B$4:$G$203,6,FALSE)="1000 m",VLOOKUP(C52,[1]Dossardage!$B$4:$G$203,3,FALSE),"")</f>
        <v/>
      </c>
      <c r="F52" s="3" t="str">
        <f>IF(VLOOKUP(C52,[1]Dossardage!$B$4:$G$203,6,FALSE)="1000 m",VLOOKUP(C52,[1]Dossardage!$B$4:$G$203,4,FALSE),"")</f>
        <v/>
      </c>
      <c r="G52" s="3" t="str">
        <f>IF(VLOOKUP(C52,[1]Dossardage!$B$4:$G$203,6,FALSE)="1000 m",VLOOKUP(C52,[1]Dossardage!$B$4:$G$203,5,FALSE),"")</f>
        <v/>
      </c>
      <c r="H52" s="29"/>
      <c r="I52" s="10" t="str">
        <f>IFERROR(VLOOKUP(H52,$K$7:$L$56,2,TRUE),"0")</f>
        <v>0</v>
      </c>
      <c r="K52" s="14">
        <v>5.07</v>
      </c>
      <c r="L52" s="1">
        <v>5</v>
      </c>
    </row>
    <row r="53" spans="2:12" x14ac:dyDescent="0.25">
      <c r="B53" s="12" t="str">
        <f>IFERROR(RANK(H53,$H$7:$H$206,1),"")</f>
        <v/>
      </c>
      <c r="C53" s="5">
        <v>247</v>
      </c>
      <c r="D53" s="3" t="str">
        <f>IF(VLOOKUP(C53,[1]Dossardage!$B$4:$G$203,6,FALSE)="1000 m",VLOOKUP(C53,[1]Dossardage!$B$4:$G$203,2,FALSE),"")</f>
        <v/>
      </c>
      <c r="E53" s="3" t="str">
        <f>IF(VLOOKUP(C53,[1]Dossardage!$B$4:$G$203,6,FALSE)="1000 m",VLOOKUP(C53,[1]Dossardage!$B$4:$G$203,3,FALSE),"")</f>
        <v/>
      </c>
      <c r="F53" s="3" t="str">
        <f>IF(VLOOKUP(C53,[1]Dossardage!$B$4:$G$203,6,FALSE)="1000 m",VLOOKUP(C53,[1]Dossardage!$B$4:$G$203,4,FALSE),"")</f>
        <v/>
      </c>
      <c r="G53" s="3" t="str">
        <f>IF(VLOOKUP(C53,[1]Dossardage!$B$4:$G$203,6,FALSE)="1000 m",VLOOKUP(C53,[1]Dossardage!$B$4:$G$203,5,FALSE),"")</f>
        <v/>
      </c>
      <c r="H53" s="20"/>
      <c r="I53" s="10" t="str">
        <f>IFERROR(VLOOKUP(H53,$K$7:$L$56,2,TRUE),"0")</f>
        <v>0</v>
      </c>
      <c r="K53" s="14">
        <v>5.13</v>
      </c>
      <c r="L53" s="1">
        <v>4</v>
      </c>
    </row>
    <row r="54" spans="2:12" x14ac:dyDescent="0.25">
      <c r="B54" s="12" t="str">
        <f>IFERROR(RANK(H54,$H$7:$H$206,1),"")</f>
        <v/>
      </c>
      <c r="C54" s="5">
        <v>248</v>
      </c>
      <c r="D54" s="3" t="str">
        <f>IF(VLOOKUP(C54,[1]Dossardage!$B$4:$G$203,6,FALSE)="1000 m",VLOOKUP(C54,[1]Dossardage!$B$4:$G$203,2,FALSE),"")</f>
        <v/>
      </c>
      <c r="E54" s="3" t="str">
        <f>IF(VLOOKUP(C54,[1]Dossardage!$B$4:$G$203,6,FALSE)="1000 m",VLOOKUP(C54,[1]Dossardage!$B$4:$G$203,3,FALSE),"")</f>
        <v/>
      </c>
      <c r="F54" s="3" t="str">
        <f>IF(VLOOKUP(C54,[1]Dossardage!$B$4:$G$203,6,FALSE)="1000 m",VLOOKUP(C54,[1]Dossardage!$B$4:$G$203,4,FALSE),"")</f>
        <v/>
      </c>
      <c r="G54" s="3" t="str">
        <f>IF(VLOOKUP(C54,[1]Dossardage!$B$4:$G$203,6,FALSE)="1000 m",VLOOKUP(C54,[1]Dossardage!$B$4:$G$203,5,FALSE),"")</f>
        <v/>
      </c>
      <c r="H54" s="20"/>
      <c r="I54" s="10" t="str">
        <f>IFERROR(VLOOKUP(H54,$K$7:$L$56,2,TRUE),"0")</f>
        <v>0</v>
      </c>
      <c r="K54" s="14">
        <v>5.19</v>
      </c>
      <c r="L54" s="1">
        <v>3</v>
      </c>
    </row>
    <row r="55" spans="2:12" x14ac:dyDescent="0.25">
      <c r="B55" s="12" t="str">
        <f>IFERROR(RANK(H55,$H$7:$H$206,1),"")</f>
        <v/>
      </c>
      <c r="C55" s="5">
        <v>249</v>
      </c>
      <c r="D55" s="3" t="str">
        <f>IF(VLOOKUP(C55,[1]Dossardage!$B$4:$G$203,6,FALSE)="1000 m",VLOOKUP(C55,[1]Dossardage!$B$4:$G$203,2,FALSE),"")</f>
        <v/>
      </c>
      <c r="E55" s="3" t="str">
        <f>IF(VLOOKUP(C55,[1]Dossardage!$B$4:$G$203,6,FALSE)="1000 m",VLOOKUP(C55,[1]Dossardage!$B$4:$G$203,3,FALSE),"")</f>
        <v/>
      </c>
      <c r="F55" s="3" t="str">
        <f>IF(VLOOKUP(C55,[1]Dossardage!$B$4:$G$203,6,FALSE)="1000 m",VLOOKUP(C55,[1]Dossardage!$B$4:$G$203,4,FALSE),"")</f>
        <v/>
      </c>
      <c r="G55" s="3" t="str">
        <f>IF(VLOOKUP(C55,[1]Dossardage!$B$4:$G$203,6,FALSE)="1000 m",VLOOKUP(C55,[1]Dossardage!$B$4:$G$203,5,FALSE),"")</f>
        <v/>
      </c>
      <c r="H55" s="20"/>
      <c r="I55" s="10" t="str">
        <f>IFERROR(VLOOKUP(H55,$K$7:$L$56,2,TRUE),"0")</f>
        <v>0</v>
      </c>
      <c r="K55" s="14">
        <v>5.24</v>
      </c>
      <c r="L55" s="1">
        <v>2</v>
      </c>
    </row>
    <row r="56" spans="2:12" x14ac:dyDescent="0.25">
      <c r="B56" s="12" t="str">
        <f>IFERROR(RANK(H56,$H$7:$H$206,1),"")</f>
        <v/>
      </c>
      <c r="C56" s="5">
        <v>250</v>
      </c>
      <c r="D56" s="3" t="str">
        <f>IF(VLOOKUP(C56,[1]Dossardage!$B$4:$G$203,6,FALSE)="1000 m",VLOOKUP(C56,[1]Dossardage!$B$4:$G$203,2,FALSE),"")</f>
        <v/>
      </c>
      <c r="E56" s="3" t="str">
        <f>IF(VLOOKUP(C56,[1]Dossardage!$B$4:$G$203,6,FALSE)="1000 m",VLOOKUP(C56,[1]Dossardage!$B$4:$G$203,3,FALSE),"")</f>
        <v/>
      </c>
      <c r="F56" s="3" t="str">
        <f>IF(VLOOKUP(C56,[1]Dossardage!$B$4:$G$203,6,FALSE)="1000 m",VLOOKUP(C56,[1]Dossardage!$B$4:$G$203,4,FALSE),"")</f>
        <v/>
      </c>
      <c r="G56" s="3" t="str">
        <f>IF(VLOOKUP(C56,[1]Dossardage!$B$4:$G$203,6,FALSE)="1000 m",VLOOKUP(C56,[1]Dossardage!$B$4:$G$203,5,FALSE),"")</f>
        <v/>
      </c>
      <c r="H56" s="20"/>
      <c r="I56" s="10" t="str">
        <f>IFERROR(VLOOKUP(H56,$K$7:$L$56,2,TRUE),"0")</f>
        <v>0</v>
      </c>
      <c r="K56" s="14">
        <v>5.3</v>
      </c>
      <c r="L56" s="1">
        <v>1</v>
      </c>
    </row>
    <row r="57" spans="2:12" x14ac:dyDescent="0.25">
      <c r="B57" s="12" t="str">
        <f>IFERROR(RANK(H57,$H$7:$H$206,1),"")</f>
        <v/>
      </c>
      <c r="C57" s="5">
        <v>251</v>
      </c>
      <c r="D57" s="3" t="str">
        <f>IF(VLOOKUP(C57,[1]Dossardage!$B$4:$G$203,6,FALSE)="1000 m",VLOOKUP(C57,[1]Dossardage!$B$4:$G$203,2,FALSE),"")</f>
        <v/>
      </c>
      <c r="E57" s="3" t="str">
        <f>IF(VLOOKUP(C57,[1]Dossardage!$B$4:$G$203,6,FALSE)="1000 m",VLOOKUP(C57,[1]Dossardage!$B$4:$G$203,3,FALSE),"")</f>
        <v/>
      </c>
      <c r="F57" s="3" t="str">
        <f>IF(VLOOKUP(C57,[1]Dossardage!$B$4:$G$203,6,FALSE)="1000 m",VLOOKUP(C57,[1]Dossardage!$B$4:$G$203,4,FALSE),"")</f>
        <v/>
      </c>
      <c r="G57" s="3" t="str">
        <f>IF(VLOOKUP(C57,[1]Dossardage!$B$4:$G$203,6,FALSE)="1000 m",VLOOKUP(C57,[1]Dossardage!$B$4:$G$203,5,FALSE),"")</f>
        <v/>
      </c>
      <c r="H57" s="20"/>
      <c r="I57" s="10" t="str">
        <f>IFERROR(VLOOKUP(H57,$K$7:$L$56,2,TRUE),"0")</f>
        <v>0</v>
      </c>
    </row>
    <row r="58" spans="2:12" x14ac:dyDescent="0.25">
      <c r="B58" s="12" t="str">
        <f>IFERROR(RANK(H58,$H$7:$H$206,1),"")</f>
        <v/>
      </c>
      <c r="C58" s="5">
        <v>252</v>
      </c>
      <c r="D58" s="3" t="str">
        <f>IF(VLOOKUP(C58,[1]Dossardage!$B$4:$G$203,6,FALSE)="1000 m",VLOOKUP(C58,[1]Dossardage!$B$4:$G$203,2,FALSE),"")</f>
        <v/>
      </c>
      <c r="E58" s="3" t="str">
        <f>IF(VLOOKUP(C58,[1]Dossardage!$B$4:$G$203,6,FALSE)="1000 m",VLOOKUP(C58,[1]Dossardage!$B$4:$G$203,3,FALSE),"")</f>
        <v/>
      </c>
      <c r="F58" s="3" t="str">
        <f>IF(VLOOKUP(C58,[1]Dossardage!$B$4:$G$203,6,FALSE)="1000 m",VLOOKUP(C58,[1]Dossardage!$B$4:$G$203,4,FALSE),"")</f>
        <v/>
      </c>
      <c r="G58" s="3" t="str">
        <f>IF(VLOOKUP(C58,[1]Dossardage!$B$4:$G$203,6,FALSE)="1000 m",VLOOKUP(C58,[1]Dossardage!$B$4:$G$203,5,FALSE),"")</f>
        <v/>
      </c>
      <c r="H58" s="20"/>
      <c r="I58" s="10" t="str">
        <f>IFERROR(VLOOKUP(H58,$K$7:$L$56,2,TRUE),"0")</f>
        <v>0</v>
      </c>
    </row>
    <row r="59" spans="2:12" x14ac:dyDescent="0.25">
      <c r="B59" s="12" t="str">
        <f>IFERROR(RANK(H59,$H$7:$H$206,1),"")</f>
        <v/>
      </c>
      <c r="C59" s="5">
        <v>253</v>
      </c>
      <c r="D59" s="3" t="str">
        <f>IF(VLOOKUP(C59,[1]Dossardage!$B$4:$G$203,6,FALSE)="1000 m",VLOOKUP(C59,[1]Dossardage!$B$4:$G$203,2,FALSE),"")</f>
        <v/>
      </c>
      <c r="E59" s="3" t="str">
        <f>IF(VLOOKUP(C59,[1]Dossardage!$B$4:$G$203,6,FALSE)="1000 m",VLOOKUP(C59,[1]Dossardage!$B$4:$G$203,3,FALSE),"")</f>
        <v/>
      </c>
      <c r="F59" s="3" t="str">
        <f>IF(VLOOKUP(C59,[1]Dossardage!$B$4:$G$203,6,FALSE)="1000 m",VLOOKUP(C59,[1]Dossardage!$B$4:$G$203,4,FALSE),"")</f>
        <v/>
      </c>
      <c r="G59" s="3" t="str">
        <f>IF(VLOOKUP(C59,[1]Dossardage!$B$4:$G$203,6,FALSE)="1000 m",VLOOKUP(C59,[1]Dossardage!$B$4:$G$203,5,FALSE),"")</f>
        <v/>
      </c>
      <c r="H59" s="20"/>
      <c r="I59" s="10" t="str">
        <f>IFERROR(VLOOKUP(H59,$K$7:$L$56,2,TRUE),"0")</f>
        <v>0</v>
      </c>
    </row>
    <row r="60" spans="2:12" x14ac:dyDescent="0.25">
      <c r="B60" s="12" t="str">
        <f>IFERROR(RANK(H60,$H$7:$H$206,1),"")</f>
        <v/>
      </c>
      <c r="C60" s="5">
        <v>254</v>
      </c>
      <c r="D60" s="3" t="str">
        <f>IF(VLOOKUP(C60,[1]Dossardage!$B$4:$G$203,6,FALSE)="1000 m",VLOOKUP(C60,[1]Dossardage!$B$4:$G$203,2,FALSE),"")</f>
        <v/>
      </c>
      <c r="E60" s="3" t="str">
        <f>IF(VLOOKUP(C60,[1]Dossardage!$B$4:$G$203,6,FALSE)="1000 m",VLOOKUP(C60,[1]Dossardage!$B$4:$G$203,3,FALSE),"")</f>
        <v/>
      </c>
      <c r="F60" s="3" t="str">
        <f>IF(VLOOKUP(C60,[1]Dossardage!$B$4:$G$203,6,FALSE)="1000 m",VLOOKUP(C60,[1]Dossardage!$B$4:$G$203,4,FALSE),"")</f>
        <v/>
      </c>
      <c r="G60" s="3" t="str">
        <f>IF(VLOOKUP(C60,[1]Dossardage!$B$4:$G$203,6,FALSE)="1000 m",VLOOKUP(C60,[1]Dossardage!$B$4:$G$203,5,FALSE),"")</f>
        <v/>
      </c>
      <c r="H60" s="20"/>
      <c r="I60" s="10" t="str">
        <f>IFERROR(VLOOKUP(H60,$K$7:$L$56,2,TRUE),"0")</f>
        <v>0</v>
      </c>
    </row>
    <row r="61" spans="2:12" x14ac:dyDescent="0.25">
      <c r="B61" s="12" t="str">
        <f>IFERROR(RANK(H61,$H$7:$H$206,1),"")</f>
        <v/>
      </c>
      <c r="C61" s="5">
        <v>255</v>
      </c>
      <c r="D61" s="3" t="str">
        <f>IF(VLOOKUP(C61,[1]Dossardage!$B$4:$G$203,6,FALSE)="1000 m",VLOOKUP(C61,[1]Dossardage!$B$4:$G$203,2,FALSE),"")</f>
        <v/>
      </c>
      <c r="E61" s="3" t="str">
        <f>IF(VLOOKUP(C61,[1]Dossardage!$B$4:$G$203,6,FALSE)="1000 m",VLOOKUP(C61,[1]Dossardage!$B$4:$G$203,3,FALSE),"")</f>
        <v/>
      </c>
      <c r="F61" s="3" t="str">
        <f>IF(VLOOKUP(C61,[1]Dossardage!$B$4:$G$203,6,FALSE)="1000 m",VLOOKUP(C61,[1]Dossardage!$B$4:$G$203,4,FALSE),"")</f>
        <v/>
      </c>
      <c r="G61" s="3" t="str">
        <f>IF(VLOOKUP(C61,[1]Dossardage!$B$4:$G$203,6,FALSE)="1000 m",VLOOKUP(C61,[1]Dossardage!$B$4:$G$203,5,FALSE),"")</f>
        <v/>
      </c>
      <c r="H61" s="20"/>
      <c r="I61" s="10" t="str">
        <f>IFERROR(VLOOKUP(H61,$K$7:$L$56,2,TRUE),"0")</f>
        <v>0</v>
      </c>
    </row>
    <row r="62" spans="2:12" x14ac:dyDescent="0.25">
      <c r="B62" s="12" t="str">
        <f>IFERROR(RANK(H62,$H$7:$H$206,1),"")</f>
        <v/>
      </c>
      <c r="C62" s="5">
        <v>256</v>
      </c>
      <c r="D62" s="3" t="str">
        <f>IF(VLOOKUP(C62,[1]Dossardage!$B$4:$G$203,6,FALSE)="1000 m",VLOOKUP(C62,[1]Dossardage!$B$4:$G$203,2,FALSE),"")</f>
        <v/>
      </c>
      <c r="E62" s="3" t="str">
        <f>IF(VLOOKUP(C62,[1]Dossardage!$B$4:$G$203,6,FALSE)="1000 m",VLOOKUP(C62,[1]Dossardage!$B$4:$G$203,3,FALSE),"")</f>
        <v/>
      </c>
      <c r="F62" s="3" t="str">
        <f>IF(VLOOKUP(C62,[1]Dossardage!$B$4:$G$203,6,FALSE)="1000 m",VLOOKUP(C62,[1]Dossardage!$B$4:$G$203,4,FALSE),"")</f>
        <v/>
      </c>
      <c r="G62" s="3" t="str">
        <f>IF(VLOOKUP(C62,[1]Dossardage!$B$4:$G$203,6,FALSE)="1000 m",VLOOKUP(C62,[1]Dossardage!$B$4:$G$203,5,FALSE),"")</f>
        <v/>
      </c>
      <c r="H62" s="20"/>
      <c r="I62" s="10" t="str">
        <f>IFERROR(VLOOKUP(H62,$K$7:$L$56,2,TRUE),"0")</f>
        <v>0</v>
      </c>
    </row>
    <row r="63" spans="2:12" x14ac:dyDescent="0.25">
      <c r="B63" s="12">
        <f>IFERROR(RANK(H63,$H$7:$H$206,1),"")</f>
        <v>7</v>
      </c>
      <c r="C63" s="5">
        <v>257</v>
      </c>
      <c r="D63" s="3" t="str">
        <f>IF(VLOOKUP(C63,[1]Dossardage!$B$4:$G$203,6,FALSE)="1000 m",VLOOKUP(C63,[1]Dossardage!$B$4:$G$203,2,FALSE),"")</f>
        <v>LAURENCIG</v>
      </c>
      <c r="E63" s="3" t="str">
        <f>IF(VLOOKUP(C63,[1]Dossardage!$B$4:$G$203,6,FALSE)="1000 m",VLOOKUP(C63,[1]Dossardage!$B$4:$G$203,3,FALSE),"")</f>
        <v>Noam</v>
      </c>
      <c r="F63" s="3" t="str">
        <f>IF(VLOOKUP(C63,[1]Dossardage!$B$4:$G$203,6,FALSE)="1000 m",VLOOKUP(C63,[1]Dossardage!$B$4:$G$203,4,FALSE),"")</f>
        <v>BG</v>
      </c>
      <c r="G63" s="3" t="str">
        <f>IF(VLOOKUP(C63,[1]Dossardage!$B$4:$G$203,6,FALSE)="1000 m",VLOOKUP(C63,[1]Dossardage!$B$4:$G$203,5,FALSE),"")</f>
        <v>Collège du Val de Meuse</v>
      </c>
      <c r="H63" s="20">
        <v>3.4</v>
      </c>
      <c r="I63" s="10">
        <f>IFERROR(VLOOKUP(H63,$K$7:$L$56,2,TRUE),"0")</f>
        <v>22</v>
      </c>
    </row>
    <row r="64" spans="2:12" x14ac:dyDescent="0.25">
      <c r="B64" s="12" t="str">
        <f>IFERROR(RANK(H64,$H$7:$H$206,1),"")</f>
        <v/>
      </c>
      <c r="C64" s="5">
        <v>258</v>
      </c>
      <c r="D64" s="3" t="str">
        <f>IF(VLOOKUP(C64,[1]Dossardage!$B$4:$G$203,6,FALSE)="1000 m",VLOOKUP(C64,[1]Dossardage!$B$4:$G$203,2,FALSE),"")</f>
        <v/>
      </c>
      <c r="E64" s="3" t="str">
        <f>IF(VLOOKUP(C64,[1]Dossardage!$B$4:$G$203,6,FALSE)="1000 m",VLOOKUP(C64,[1]Dossardage!$B$4:$G$203,3,FALSE),"")</f>
        <v/>
      </c>
      <c r="F64" s="3" t="str">
        <f>IF(VLOOKUP(C64,[1]Dossardage!$B$4:$G$203,6,FALSE)="1000 m",VLOOKUP(C64,[1]Dossardage!$B$4:$G$203,4,FALSE),"")</f>
        <v/>
      </c>
      <c r="G64" s="3" t="str">
        <f>IF(VLOOKUP(C64,[1]Dossardage!$B$4:$G$203,6,FALSE)="1000 m",VLOOKUP(C64,[1]Dossardage!$B$4:$G$203,5,FALSE),"")</f>
        <v/>
      </c>
      <c r="H64" s="20"/>
      <c r="I64" s="10" t="str">
        <f>IFERROR(VLOOKUP(H64,$K$7:$L$56,2,TRUE),"0")</f>
        <v>0</v>
      </c>
    </row>
    <row r="65" spans="2:9" x14ac:dyDescent="0.25">
      <c r="B65" s="12" t="str">
        <f>IFERROR(RANK(H65,$H$7:$H$206,1),"")</f>
        <v/>
      </c>
      <c r="C65" s="5">
        <v>259</v>
      </c>
      <c r="D65" s="3" t="str">
        <f>IF(VLOOKUP(C65,[1]Dossardage!$B$4:$G$203,6,FALSE)="1000 m",VLOOKUP(C65,[1]Dossardage!$B$4:$G$203,2,FALSE),"")</f>
        <v/>
      </c>
      <c r="E65" s="3" t="str">
        <f>IF(VLOOKUP(C65,[1]Dossardage!$B$4:$G$203,6,FALSE)="1000 m",VLOOKUP(C65,[1]Dossardage!$B$4:$G$203,3,FALSE),"")</f>
        <v/>
      </c>
      <c r="F65" s="3" t="str">
        <f>IF(VLOOKUP(C65,[1]Dossardage!$B$4:$G$203,6,FALSE)="1000 m",VLOOKUP(C65,[1]Dossardage!$B$4:$G$203,4,FALSE),"")</f>
        <v/>
      </c>
      <c r="G65" s="3" t="str">
        <f>IF(VLOOKUP(C65,[1]Dossardage!$B$4:$G$203,6,FALSE)="1000 m",VLOOKUP(C65,[1]Dossardage!$B$4:$G$203,5,FALSE),"")</f>
        <v/>
      </c>
      <c r="H65" s="20"/>
      <c r="I65" s="10" t="str">
        <f>IFERROR(VLOOKUP(H65,$K$7:$L$56,2,TRUE),"0")</f>
        <v>0</v>
      </c>
    </row>
    <row r="66" spans="2:9" x14ac:dyDescent="0.25">
      <c r="B66" s="12" t="str">
        <f>IFERROR(RANK(H66,$H$7:$H$206,1),"")</f>
        <v/>
      </c>
      <c r="C66" s="5">
        <v>260</v>
      </c>
      <c r="D66" s="3" t="str">
        <f>IF(VLOOKUP(C66,[1]Dossardage!$B$4:$G$203,6,FALSE)="1000 m",VLOOKUP(C66,[1]Dossardage!$B$4:$G$203,2,FALSE),"")</f>
        <v/>
      </c>
      <c r="E66" s="3" t="str">
        <f>IF(VLOOKUP(C66,[1]Dossardage!$B$4:$G$203,6,FALSE)="1000 m",VLOOKUP(C66,[1]Dossardage!$B$4:$G$203,3,FALSE),"")</f>
        <v/>
      </c>
      <c r="F66" s="3" t="str">
        <f>IF(VLOOKUP(C66,[1]Dossardage!$B$4:$G$203,6,FALSE)="1000 m",VLOOKUP(C66,[1]Dossardage!$B$4:$G$203,4,FALSE),"")</f>
        <v/>
      </c>
      <c r="G66" s="3" t="str">
        <f>IF(VLOOKUP(C66,[1]Dossardage!$B$4:$G$203,6,FALSE)="1000 m",VLOOKUP(C66,[1]Dossardage!$B$4:$G$203,5,FALSE),"")</f>
        <v/>
      </c>
      <c r="H66" s="20"/>
      <c r="I66" s="10" t="str">
        <f>IFERROR(VLOOKUP(H66,$K$7:$L$56,2,TRUE),"0")</f>
        <v>0</v>
      </c>
    </row>
    <row r="67" spans="2:9" x14ac:dyDescent="0.25">
      <c r="B67" s="12" t="str">
        <f>IFERROR(RANK(H67,$H$7:$H$206,1),"")</f>
        <v/>
      </c>
      <c r="C67" s="5">
        <v>261</v>
      </c>
      <c r="D67" s="3" t="str">
        <f>IF(VLOOKUP(C67,[1]Dossardage!$B$4:$G$203,6,FALSE)="1000 m",VLOOKUP(C67,[1]Dossardage!$B$4:$G$203,2,FALSE),"")</f>
        <v/>
      </c>
      <c r="E67" s="3" t="str">
        <f>IF(VLOOKUP(C67,[1]Dossardage!$B$4:$G$203,6,FALSE)="1000 m",VLOOKUP(C67,[1]Dossardage!$B$4:$G$203,3,FALSE),"")</f>
        <v/>
      </c>
      <c r="F67" s="3" t="str">
        <f>IF(VLOOKUP(C67,[1]Dossardage!$B$4:$G$203,6,FALSE)="1000 m",VLOOKUP(C67,[1]Dossardage!$B$4:$G$203,4,FALSE),"")</f>
        <v/>
      </c>
      <c r="G67" s="3" t="str">
        <f>IF(VLOOKUP(C67,[1]Dossardage!$B$4:$G$203,6,FALSE)="1000 m",VLOOKUP(C67,[1]Dossardage!$B$4:$G$203,5,FALSE),"")</f>
        <v/>
      </c>
      <c r="H67" s="20"/>
      <c r="I67" s="10" t="str">
        <f>IFERROR(VLOOKUP(H67,$K$7:$L$56,2,TRUE),"0")</f>
        <v>0</v>
      </c>
    </row>
    <row r="68" spans="2:9" x14ac:dyDescent="0.25">
      <c r="B68" s="12" t="str">
        <f>IFERROR(RANK(H68,$H$7:$H$206,1),"")</f>
        <v/>
      </c>
      <c r="C68" s="5">
        <v>262</v>
      </c>
      <c r="D68" s="3" t="str">
        <f>IF(VLOOKUP(C68,[1]Dossardage!$B$4:$G$203,6,FALSE)="1000 m",VLOOKUP(C68,[1]Dossardage!$B$4:$G$203,2,FALSE),"")</f>
        <v/>
      </c>
      <c r="E68" s="3" t="str">
        <f>IF(VLOOKUP(C68,[1]Dossardage!$B$4:$G$203,6,FALSE)="1000 m",VLOOKUP(C68,[1]Dossardage!$B$4:$G$203,3,FALSE),"")</f>
        <v/>
      </c>
      <c r="F68" s="3" t="str">
        <f>IF(VLOOKUP(C68,[1]Dossardage!$B$4:$G$203,6,FALSE)="1000 m",VLOOKUP(C68,[1]Dossardage!$B$4:$G$203,4,FALSE),"")</f>
        <v/>
      </c>
      <c r="G68" s="3" t="str">
        <f>IF(VLOOKUP(C68,[1]Dossardage!$B$4:$G$203,6,FALSE)="1000 m",VLOOKUP(C68,[1]Dossardage!$B$4:$G$203,5,FALSE),"")</f>
        <v/>
      </c>
      <c r="H68" s="20"/>
      <c r="I68" s="10" t="str">
        <f>IFERROR(VLOOKUP(H68,$K$7:$L$56,2,TRUE),"0")</f>
        <v>0</v>
      </c>
    </row>
    <row r="69" spans="2:9" x14ac:dyDescent="0.25">
      <c r="B69" s="12" t="str">
        <f>IFERROR(RANK(H69,$H$7:$H$206,1),"")</f>
        <v/>
      </c>
      <c r="C69" s="5">
        <v>263</v>
      </c>
      <c r="D69" s="3" t="str">
        <f>IF(VLOOKUP(C69,[1]Dossardage!$B$4:$G$203,6,FALSE)="1000 m",VLOOKUP(C69,[1]Dossardage!$B$4:$G$203,2,FALSE),"")</f>
        <v/>
      </c>
      <c r="E69" s="3" t="str">
        <f>IF(VLOOKUP(C69,[1]Dossardage!$B$4:$G$203,6,FALSE)="1000 m",VLOOKUP(C69,[1]Dossardage!$B$4:$G$203,3,FALSE),"")</f>
        <v/>
      </c>
      <c r="F69" s="3" t="str">
        <f>IF(VLOOKUP(C69,[1]Dossardage!$B$4:$G$203,6,FALSE)="1000 m",VLOOKUP(C69,[1]Dossardage!$B$4:$G$203,4,FALSE),"")</f>
        <v/>
      </c>
      <c r="G69" s="3" t="str">
        <f>IF(VLOOKUP(C69,[1]Dossardage!$B$4:$G$203,6,FALSE)="1000 m",VLOOKUP(C69,[1]Dossardage!$B$4:$G$203,5,FALSE),"")</f>
        <v/>
      </c>
      <c r="H69" s="20"/>
      <c r="I69" s="10" t="str">
        <f>IFERROR(VLOOKUP(H69,$K$7:$L$56,2,TRUE),"0")</f>
        <v>0</v>
      </c>
    </row>
    <row r="70" spans="2:9" x14ac:dyDescent="0.25">
      <c r="B70" s="12" t="str">
        <f>IFERROR(RANK(H70,$H$7:$H$206,1),"")</f>
        <v/>
      </c>
      <c r="C70" s="5">
        <v>264</v>
      </c>
      <c r="D70" s="3" t="str">
        <f>IF(VLOOKUP(C70,[1]Dossardage!$B$4:$G$203,6,FALSE)="1000 m",VLOOKUP(C70,[1]Dossardage!$B$4:$G$203,2,FALSE),"")</f>
        <v/>
      </c>
      <c r="E70" s="3" t="str">
        <f>IF(VLOOKUP(C70,[1]Dossardage!$B$4:$G$203,6,FALSE)="1000 m",VLOOKUP(C70,[1]Dossardage!$B$4:$G$203,3,FALSE),"")</f>
        <v/>
      </c>
      <c r="F70" s="3" t="str">
        <f>IF(VLOOKUP(C70,[1]Dossardage!$B$4:$G$203,6,FALSE)="1000 m",VLOOKUP(C70,[1]Dossardage!$B$4:$G$203,4,FALSE),"")</f>
        <v/>
      </c>
      <c r="G70" s="3" t="str">
        <f>IF(VLOOKUP(C70,[1]Dossardage!$B$4:$G$203,6,FALSE)="1000 m",VLOOKUP(C70,[1]Dossardage!$B$4:$G$203,5,FALSE),"")</f>
        <v/>
      </c>
      <c r="H70" s="20"/>
      <c r="I70" s="10" t="str">
        <f>IFERROR(VLOOKUP(H70,$K$7:$L$56,2,TRUE),"0")</f>
        <v>0</v>
      </c>
    </row>
    <row r="71" spans="2:9" x14ac:dyDescent="0.25">
      <c r="B71" s="12" t="str">
        <f>IFERROR(RANK(H71,$H$7:$H$206,1),"")</f>
        <v/>
      </c>
      <c r="C71" s="5">
        <v>265</v>
      </c>
      <c r="D71" s="3" t="str">
        <f>IF(VLOOKUP(C71,[1]Dossardage!$B$4:$G$203,6,FALSE)="1000 m",VLOOKUP(C71,[1]Dossardage!$B$4:$G$203,2,FALSE),"")</f>
        <v/>
      </c>
      <c r="E71" s="3" t="str">
        <f>IF(VLOOKUP(C71,[1]Dossardage!$B$4:$G$203,6,FALSE)="1000 m",VLOOKUP(C71,[1]Dossardage!$B$4:$G$203,3,FALSE),"")</f>
        <v/>
      </c>
      <c r="F71" s="3" t="str">
        <f>IF(VLOOKUP(C71,[1]Dossardage!$B$4:$G$203,6,FALSE)="1000 m",VLOOKUP(C71,[1]Dossardage!$B$4:$G$203,4,FALSE),"")</f>
        <v/>
      </c>
      <c r="G71" s="3" t="str">
        <f>IF(VLOOKUP(C71,[1]Dossardage!$B$4:$G$203,6,FALSE)="1000 m",VLOOKUP(C71,[1]Dossardage!$B$4:$G$203,5,FALSE),"")</f>
        <v/>
      </c>
      <c r="H71" s="20"/>
      <c r="I71" s="10" t="str">
        <f>IFERROR(VLOOKUP(H71,$K$7:$L$56,2,TRUE),"0")</f>
        <v>0</v>
      </c>
    </row>
    <row r="72" spans="2:9" x14ac:dyDescent="0.25">
      <c r="B72" s="12" t="str">
        <f>IFERROR(RANK(H72,$H$7:$H$206,1),"")</f>
        <v/>
      </c>
      <c r="C72" s="5">
        <v>266</v>
      </c>
      <c r="D72" s="3" t="str">
        <f>IF(VLOOKUP(C72,[1]Dossardage!$B$4:$G$203,6,FALSE)="1000 m",VLOOKUP(C72,[1]Dossardage!$B$4:$G$203,2,FALSE),"")</f>
        <v/>
      </c>
      <c r="E72" s="3" t="str">
        <f>IF(VLOOKUP(C72,[1]Dossardage!$B$4:$G$203,6,FALSE)="1000 m",VLOOKUP(C72,[1]Dossardage!$B$4:$G$203,3,FALSE),"")</f>
        <v/>
      </c>
      <c r="F72" s="3" t="str">
        <f>IF(VLOOKUP(C72,[1]Dossardage!$B$4:$G$203,6,FALSE)="1000 m",VLOOKUP(C72,[1]Dossardage!$B$4:$G$203,4,FALSE),"")</f>
        <v/>
      </c>
      <c r="G72" s="3" t="str">
        <f>IF(VLOOKUP(C72,[1]Dossardage!$B$4:$G$203,6,FALSE)="1000 m",VLOOKUP(C72,[1]Dossardage!$B$4:$G$203,5,FALSE),"")</f>
        <v/>
      </c>
      <c r="H72" s="20"/>
      <c r="I72" s="10" t="str">
        <f>IFERROR(VLOOKUP(H72,$K$7:$L$56,2,TRUE),"0")</f>
        <v>0</v>
      </c>
    </row>
    <row r="73" spans="2:9" x14ac:dyDescent="0.25">
      <c r="B73" s="12" t="str">
        <f>IFERROR(RANK(H73,$H$7:$H$206,1),"")</f>
        <v/>
      </c>
      <c r="C73" s="5">
        <v>267</v>
      </c>
      <c r="D73" s="3" t="str">
        <f>IF(VLOOKUP(C73,[1]Dossardage!$B$4:$G$203,6,FALSE)="1000 m",VLOOKUP(C73,[1]Dossardage!$B$4:$G$203,2,FALSE),"")</f>
        <v/>
      </c>
      <c r="E73" s="3" t="str">
        <f>IF(VLOOKUP(C73,[1]Dossardage!$B$4:$G$203,6,FALSE)="1000 m",VLOOKUP(C73,[1]Dossardage!$B$4:$G$203,3,FALSE),"")</f>
        <v/>
      </c>
      <c r="F73" s="3" t="str">
        <f>IF(VLOOKUP(C73,[1]Dossardage!$B$4:$G$203,6,FALSE)="1000 m",VLOOKUP(C73,[1]Dossardage!$B$4:$G$203,4,FALSE),"")</f>
        <v/>
      </c>
      <c r="G73" s="3" t="str">
        <f>IF(VLOOKUP(C73,[1]Dossardage!$B$4:$G$203,6,FALSE)="1000 m",VLOOKUP(C73,[1]Dossardage!$B$4:$G$203,5,FALSE),"")</f>
        <v/>
      </c>
      <c r="H73" s="20"/>
      <c r="I73" s="10" t="str">
        <f>IFERROR(VLOOKUP(H73,$K$7:$L$56,2,TRUE),"0")</f>
        <v>0</v>
      </c>
    </row>
    <row r="74" spans="2:9" x14ac:dyDescent="0.25">
      <c r="B74" s="12" t="str">
        <f>IFERROR(RANK(H74,$H$7:$H$206,1),"")</f>
        <v/>
      </c>
      <c r="C74" s="5">
        <v>268</v>
      </c>
      <c r="D74" s="3" t="str">
        <f>IF(VLOOKUP(C74,[1]Dossardage!$B$4:$G$203,6,FALSE)="1000 m",VLOOKUP(C74,[1]Dossardage!$B$4:$G$203,2,FALSE),"")</f>
        <v/>
      </c>
      <c r="E74" s="3" t="str">
        <f>IF(VLOOKUP(C74,[1]Dossardage!$B$4:$G$203,6,FALSE)="1000 m",VLOOKUP(C74,[1]Dossardage!$B$4:$G$203,3,FALSE),"")</f>
        <v/>
      </c>
      <c r="F74" s="3" t="str">
        <f>IF(VLOOKUP(C74,[1]Dossardage!$B$4:$G$203,6,FALSE)="1000 m",VLOOKUP(C74,[1]Dossardage!$B$4:$G$203,4,FALSE),"")</f>
        <v/>
      </c>
      <c r="G74" s="3" t="str">
        <f>IF(VLOOKUP(C74,[1]Dossardage!$B$4:$G$203,6,FALSE)="1000 m",VLOOKUP(C74,[1]Dossardage!$B$4:$G$203,5,FALSE),"")</f>
        <v/>
      </c>
      <c r="H74" s="20"/>
      <c r="I74" s="10" t="str">
        <f>IFERROR(VLOOKUP(H74,$K$7:$L$56,2,TRUE),"0")</f>
        <v>0</v>
      </c>
    </row>
    <row r="75" spans="2:9" x14ac:dyDescent="0.25">
      <c r="B75" s="12">
        <f>IFERROR(RANK(H75,$H$7:$H$206,1),"")</f>
        <v>31</v>
      </c>
      <c r="C75" s="5">
        <v>269</v>
      </c>
      <c r="D75" s="3" t="str">
        <f>IF(VLOOKUP(C75,[1]Dossardage!$B$4:$G$203,6,FALSE)="1000 m",VLOOKUP(C75,[1]Dossardage!$B$4:$G$203,2,FALSE),"")</f>
        <v>DEBRENNE</v>
      </c>
      <c r="E75" s="3" t="str">
        <f>IF(VLOOKUP(C75,[1]Dossardage!$B$4:$G$203,6,FALSE)="1000 m",VLOOKUP(C75,[1]Dossardage!$B$4:$G$203,3,FALSE),"")</f>
        <v>Romain</v>
      </c>
      <c r="F75" s="3" t="str">
        <f>IF(VLOOKUP(C75,[1]Dossardage!$B$4:$G$203,6,FALSE)="1000 m",VLOOKUP(C75,[1]Dossardage!$B$4:$G$203,4,FALSE),"")</f>
        <v>BG</v>
      </c>
      <c r="G75" s="3" t="str">
        <f>IF(VLOOKUP(C75,[1]Dossardage!$B$4:$G$203,6,FALSE)="1000 m",VLOOKUP(C75,[1]Dossardage!$B$4:$G$203,5,FALSE),"")</f>
        <v>Collège Éva Thomé</v>
      </c>
      <c r="H75" s="20">
        <v>4.3</v>
      </c>
      <c r="I75" s="10">
        <f>IFERROR(VLOOKUP(H75,$K$7:$L$56,2,TRUE),"0")</f>
        <v>12</v>
      </c>
    </row>
    <row r="76" spans="2:9" x14ac:dyDescent="0.25">
      <c r="B76" s="12" t="str">
        <f>IFERROR(RANK(H76,$H$7:$H$206,1),"")</f>
        <v/>
      </c>
      <c r="C76" s="5">
        <v>270</v>
      </c>
      <c r="D76" s="3" t="str">
        <f>IF(VLOOKUP(C76,[1]Dossardage!$B$4:$G$203,6,FALSE)="1000 m",VLOOKUP(C76,[1]Dossardage!$B$4:$G$203,2,FALSE),"")</f>
        <v/>
      </c>
      <c r="E76" s="3" t="str">
        <f>IF(VLOOKUP(C76,[1]Dossardage!$B$4:$G$203,6,FALSE)="1000 m",VLOOKUP(C76,[1]Dossardage!$B$4:$G$203,3,FALSE),"")</f>
        <v/>
      </c>
      <c r="F76" s="3" t="str">
        <f>IF(VLOOKUP(C76,[1]Dossardage!$B$4:$G$203,6,FALSE)="1000 m",VLOOKUP(C76,[1]Dossardage!$B$4:$G$203,4,FALSE),"")</f>
        <v/>
      </c>
      <c r="G76" s="3" t="str">
        <f>IF(VLOOKUP(C76,[1]Dossardage!$B$4:$G$203,6,FALSE)="1000 m",VLOOKUP(C76,[1]Dossardage!$B$4:$G$203,5,FALSE),"")</f>
        <v/>
      </c>
      <c r="H76" s="20"/>
      <c r="I76" s="10" t="str">
        <f>IFERROR(VLOOKUP(H76,$K$7:$L$56,2,TRUE),"0")</f>
        <v>0</v>
      </c>
    </row>
    <row r="77" spans="2:9" x14ac:dyDescent="0.25">
      <c r="B77" s="12" t="str">
        <f>IFERROR(RANK(H77,$H$7:$H$206,1),"")</f>
        <v/>
      </c>
      <c r="C77" s="5">
        <v>271</v>
      </c>
      <c r="D77" s="3" t="str">
        <f>IF(VLOOKUP(C77,[1]Dossardage!$B$4:$G$203,6,FALSE)="1000 m",VLOOKUP(C77,[1]Dossardage!$B$4:$G$203,2,FALSE),"")</f>
        <v/>
      </c>
      <c r="E77" s="3" t="str">
        <f>IF(VLOOKUP(C77,[1]Dossardage!$B$4:$G$203,6,FALSE)="1000 m",VLOOKUP(C77,[1]Dossardage!$B$4:$G$203,3,FALSE),"")</f>
        <v/>
      </c>
      <c r="F77" s="3" t="str">
        <f>IF(VLOOKUP(C77,[1]Dossardage!$B$4:$G$203,6,FALSE)="1000 m",VLOOKUP(C77,[1]Dossardage!$B$4:$G$203,4,FALSE),"")</f>
        <v/>
      </c>
      <c r="G77" s="3" t="str">
        <f>IF(VLOOKUP(C77,[1]Dossardage!$B$4:$G$203,6,FALSE)="1000 m",VLOOKUP(C77,[1]Dossardage!$B$4:$G$203,5,FALSE),"")</f>
        <v/>
      </c>
      <c r="H77" s="20"/>
      <c r="I77" s="10" t="str">
        <f>IFERROR(VLOOKUP(H77,$K$7:$L$56,2,TRUE),"0")</f>
        <v>0</v>
      </c>
    </row>
    <row r="78" spans="2:9" x14ac:dyDescent="0.25">
      <c r="B78" s="12" t="str">
        <f>IFERROR(RANK(H78,$H$7:$H$206,1),"")</f>
        <v/>
      </c>
      <c r="C78" s="5">
        <v>272</v>
      </c>
      <c r="D78" s="3" t="str">
        <f>IF(VLOOKUP(C78,[1]Dossardage!$B$4:$G$203,6,FALSE)="1000 m",VLOOKUP(C78,[1]Dossardage!$B$4:$G$203,2,FALSE),"")</f>
        <v/>
      </c>
      <c r="E78" s="3" t="str">
        <f>IF(VLOOKUP(C78,[1]Dossardage!$B$4:$G$203,6,FALSE)="1000 m",VLOOKUP(C78,[1]Dossardage!$B$4:$G$203,3,FALSE),"")</f>
        <v/>
      </c>
      <c r="F78" s="3" t="str">
        <f>IF(VLOOKUP(C78,[1]Dossardage!$B$4:$G$203,6,FALSE)="1000 m",VLOOKUP(C78,[1]Dossardage!$B$4:$G$203,4,FALSE),"")</f>
        <v/>
      </c>
      <c r="G78" s="3" t="str">
        <f>IF(VLOOKUP(C78,[1]Dossardage!$B$4:$G$203,6,FALSE)="1000 m",VLOOKUP(C78,[1]Dossardage!$B$4:$G$203,5,FALSE),"")</f>
        <v/>
      </c>
      <c r="H78" s="20"/>
      <c r="I78" s="10" t="str">
        <f>IFERROR(VLOOKUP(H78,$K$7:$L$56,2,TRUE),"0")</f>
        <v>0</v>
      </c>
    </row>
    <row r="79" spans="2:9" x14ac:dyDescent="0.25">
      <c r="B79" s="12" t="str">
        <f>IFERROR(RANK(H79,$H$7:$H$206,1),"")</f>
        <v/>
      </c>
      <c r="C79" s="5">
        <v>273</v>
      </c>
      <c r="D79" s="3" t="str">
        <f>IF(VLOOKUP(C79,[1]Dossardage!$B$4:$G$203,6,FALSE)="1000 m",VLOOKUP(C79,[1]Dossardage!$B$4:$G$203,2,FALSE),"")</f>
        <v/>
      </c>
      <c r="E79" s="3" t="str">
        <f>IF(VLOOKUP(C79,[1]Dossardage!$B$4:$G$203,6,FALSE)="1000 m",VLOOKUP(C79,[1]Dossardage!$B$4:$G$203,3,FALSE),"")</f>
        <v/>
      </c>
      <c r="F79" s="3" t="str">
        <f>IF(VLOOKUP(C79,[1]Dossardage!$B$4:$G$203,6,FALSE)="1000 m",VLOOKUP(C79,[1]Dossardage!$B$4:$G$203,4,FALSE),"")</f>
        <v/>
      </c>
      <c r="G79" s="3" t="str">
        <f>IF(VLOOKUP(C79,[1]Dossardage!$B$4:$G$203,6,FALSE)="1000 m",VLOOKUP(C79,[1]Dossardage!$B$4:$G$203,5,FALSE),"")</f>
        <v/>
      </c>
      <c r="H79" s="20"/>
      <c r="I79" s="10" t="str">
        <f>IFERROR(VLOOKUP(H79,$K$7:$L$56,2,TRUE),"0")</f>
        <v>0</v>
      </c>
    </row>
    <row r="80" spans="2:9" x14ac:dyDescent="0.25">
      <c r="B80" s="12" t="str">
        <f>IFERROR(RANK(H80,$H$7:$H$206,1),"")</f>
        <v/>
      </c>
      <c r="C80" s="5">
        <v>274</v>
      </c>
      <c r="D80" s="3" t="str">
        <f>IF(VLOOKUP(C80,[1]Dossardage!$B$4:$G$203,6,FALSE)="1000 m",VLOOKUP(C80,[1]Dossardage!$B$4:$G$203,2,FALSE),"")</f>
        <v/>
      </c>
      <c r="E80" s="3" t="str">
        <f>IF(VLOOKUP(C80,[1]Dossardage!$B$4:$G$203,6,FALSE)="1000 m",VLOOKUP(C80,[1]Dossardage!$B$4:$G$203,3,FALSE),"")</f>
        <v/>
      </c>
      <c r="F80" s="3" t="str">
        <f>IF(VLOOKUP(C80,[1]Dossardage!$B$4:$G$203,6,FALSE)="1000 m",VLOOKUP(C80,[1]Dossardage!$B$4:$G$203,4,FALSE),"")</f>
        <v/>
      </c>
      <c r="G80" s="3" t="str">
        <f>IF(VLOOKUP(C80,[1]Dossardage!$B$4:$G$203,6,FALSE)="1000 m",VLOOKUP(C80,[1]Dossardage!$B$4:$G$203,5,FALSE),"")</f>
        <v/>
      </c>
      <c r="H80" s="20"/>
      <c r="I80" s="10" t="str">
        <f>IFERROR(VLOOKUP(H80,$K$7:$L$56,2,TRUE),"0")</f>
        <v>0</v>
      </c>
    </row>
    <row r="81" spans="2:9" x14ac:dyDescent="0.25">
      <c r="B81" s="12" t="str">
        <f>IFERROR(RANK(H81,$H$7:$H$206,1),"")</f>
        <v/>
      </c>
      <c r="C81" s="5">
        <v>275</v>
      </c>
      <c r="D81" s="3" t="str">
        <f>IF(VLOOKUP(C81,[1]Dossardage!$B$4:$G$203,6,FALSE)="1000 m",VLOOKUP(C81,[1]Dossardage!$B$4:$G$203,2,FALSE),"")</f>
        <v/>
      </c>
      <c r="E81" s="3" t="str">
        <f>IF(VLOOKUP(C81,[1]Dossardage!$B$4:$G$203,6,FALSE)="1000 m",VLOOKUP(C81,[1]Dossardage!$B$4:$G$203,3,FALSE),"")</f>
        <v/>
      </c>
      <c r="F81" s="3" t="str">
        <f>IF(VLOOKUP(C81,[1]Dossardage!$B$4:$G$203,6,FALSE)="1000 m",VLOOKUP(C81,[1]Dossardage!$B$4:$G$203,4,FALSE),"")</f>
        <v/>
      </c>
      <c r="G81" s="3" t="str">
        <f>IF(VLOOKUP(C81,[1]Dossardage!$B$4:$G$203,6,FALSE)="1000 m",VLOOKUP(C81,[1]Dossardage!$B$4:$G$203,5,FALSE),"")</f>
        <v/>
      </c>
      <c r="H81" s="20"/>
      <c r="I81" s="10" t="str">
        <f>IFERROR(VLOOKUP(H81,$K$7:$L$56,2,TRUE),"0")</f>
        <v>0</v>
      </c>
    </row>
    <row r="82" spans="2:9" x14ac:dyDescent="0.25">
      <c r="B82" s="12" t="str">
        <f>IFERROR(RANK(H82,$H$7:$H$206,1),"")</f>
        <v/>
      </c>
      <c r="C82" s="5">
        <v>276</v>
      </c>
      <c r="D82" s="3" t="str">
        <f>IF(VLOOKUP(C82,[1]Dossardage!$B$4:$G$203,6,FALSE)="1000 m",VLOOKUP(C82,[1]Dossardage!$B$4:$G$203,2,FALSE),"")</f>
        <v/>
      </c>
      <c r="E82" s="3" t="str">
        <f>IF(VLOOKUP(C82,[1]Dossardage!$B$4:$G$203,6,FALSE)="1000 m",VLOOKUP(C82,[1]Dossardage!$B$4:$G$203,3,FALSE),"")</f>
        <v/>
      </c>
      <c r="F82" s="3" t="str">
        <f>IF(VLOOKUP(C82,[1]Dossardage!$B$4:$G$203,6,FALSE)="1000 m",VLOOKUP(C82,[1]Dossardage!$B$4:$G$203,4,FALSE),"")</f>
        <v/>
      </c>
      <c r="G82" s="3" t="str">
        <f>IF(VLOOKUP(C82,[1]Dossardage!$B$4:$G$203,6,FALSE)="1000 m",VLOOKUP(C82,[1]Dossardage!$B$4:$G$203,5,FALSE),"")</f>
        <v/>
      </c>
      <c r="H82" s="20"/>
      <c r="I82" s="10" t="str">
        <f>IFERROR(VLOOKUP(H82,$K$7:$L$56,2,TRUE),"0")</f>
        <v>0</v>
      </c>
    </row>
    <row r="83" spans="2:9" x14ac:dyDescent="0.25">
      <c r="B83" s="12" t="str">
        <f>IFERROR(RANK(H83,$H$7:$H$206,1),"")</f>
        <v/>
      </c>
      <c r="C83" s="5">
        <v>277</v>
      </c>
      <c r="D83" s="3" t="str">
        <f>IF(VLOOKUP(C83,[1]Dossardage!$B$4:$G$203,6,FALSE)="1000 m",VLOOKUP(C83,[1]Dossardage!$B$4:$G$203,2,FALSE),"")</f>
        <v/>
      </c>
      <c r="E83" s="3" t="str">
        <f>IF(VLOOKUP(C83,[1]Dossardage!$B$4:$G$203,6,FALSE)="1000 m",VLOOKUP(C83,[1]Dossardage!$B$4:$G$203,3,FALSE),"")</f>
        <v/>
      </c>
      <c r="F83" s="3" t="str">
        <f>IF(VLOOKUP(C83,[1]Dossardage!$B$4:$G$203,6,FALSE)="1000 m",VLOOKUP(C83,[1]Dossardage!$B$4:$G$203,4,FALSE),"")</f>
        <v/>
      </c>
      <c r="G83" s="3" t="str">
        <f>IF(VLOOKUP(C83,[1]Dossardage!$B$4:$G$203,6,FALSE)="1000 m",VLOOKUP(C83,[1]Dossardage!$B$4:$G$203,5,FALSE),"")</f>
        <v/>
      </c>
      <c r="H83" s="20"/>
      <c r="I83" s="10" t="str">
        <f>IFERROR(VLOOKUP(H83,$K$7:$L$56,2,TRUE),"0")</f>
        <v>0</v>
      </c>
    </row>
    <row r="84" spans="2:9" x14ac:dyDescent="0.25">
      <c r="B84" s="12" t="str">
        <f>IFERROR(RANK(H84,$H$7:$H$206,1),"")</f>
        <v/>
      </c>
      <c r="C84" s="5">
        <v>278</v>
      </c>
      <c r="D84" s="3" t="str">
        <f>IF(VLOOKUP(C84,[1]Dossardage!$B$4:$G$203,6,FALSE)="1000 m",VLOOKUP(C84,[1]Dossardage!$B$4:$G$203,2,FALSE),"")</f>
        <v/>
      </c>
      <c r="E84" s="3" t="str">
        <f>IF(VLOOKUP(C84,[1]Dossardage!$B$4:$G$203,6,FALSE)="1000 m",VLOOKUP(C84,[1]Dossardage!$B$4:$G$203,3,FALSE),"")</f>
        <v/>
      </c>
      <c r="F84" s="3" t="str">
        <f>IF(VLOOKUP(C84,[1]Dossardage!$B$4:$G$203,6,FALSE)="1000 m",VLOOKUP(C84,[1]Dossardage!$B$4:$G$203,4,FALSE),"")</f>
        <v/>
      </c>
      <c r="G84" s="3" t="str">
        <f>IF(VLOOKUP(C84,[1]Dossardage!$B$4:$G$203,6,FALSE)="1000 m",VLOOKUP(C84,[1]Dossardage!$B$4:$G$203,5,FALSE),"")</f>
        <v/>
      </c>
      <c r="H84" s="20"/>
      <c r="I84" s="10" t="str">
        <f>IFERROR(VLOOKUP(H84,$K$7:$L$56,2,TRUE),"0")</f>
        <v>0</v>
      </c>
    </row>
    <row r="85" spans="2:9" x14ac:dyDescent="0.25">
      <c r="B85" s="12" t="str">
        <f>IFERROR(RANK(H85,$H$7:$H$206,1),"")</f>
        <v/>
      </c>
      <c r="C85" s="5">
        <v>279</v>
      </c>
      <c r="D85" s="3" t="str">
        <f>IF(VLOOKUP(C85,[1]Dossardage!$B$4:$G$203,6,FALSE)="1000 m",VLOOKUP(C85,[1]Dossardage!$B$4:$G$203,2,FALSE),"")</f>
        <v/>
      </c>
      <c r="E85" s="3" t="str">
        <f>IF(VLOOKUP(C85,[1]Dossardage!$B$4:$G$203,6,FALSE)="1000 m",VLOOKUP(C85,[1]Dossardage!$B$4:$G$203,3,FALSE),"")</f>
        <v/>
      </c>
      <c r="F85" s="3" t="str">
        <f>IF(VLOOKUP(C85,[1]Dossardage!$B$4:$G$203,6,FALSE)="1000 m",VLOOKUP(C85,[1]Dossardage!$B$4:$G$203,4,FALSE),"")</f>
        <v/>
      </c>
      <c r="G85" s="3" t="str">
        <f>IF(VLOOKUP(C85,[1]Dossardage!$B$4:$G$203,6,FALSE)="1000 m",VLOOKUP(C85,[1]Dossardage!$B$4:$G$203,5,FALSE),"")</f>
        <v/>
      </c>
      <c r="H85" s="20"/>
      <c r="I85" s="10" t="str">
        <f>IFERROR(VLOOKUP(H85,$K$7:$L$56,2,TRUE),"0")</f>
        <v>0</v>
      </c>
    </row>
    <row r="86" spans="2:9" x14ac:dyDescent="0.25">
      <c r="B86" s="12" t="str">
        <f>IFERROR(RANK(H86,$H$7:$H$206,1),"")</f>
        <v/>
      </c>
      <c r="C86" s="5">
        <v>280</v>
      </c>
      <c r="D86" s="3" t="str">
        <f>IF(VLOOKUP(C86,[1]Dossardage!$B$4:$G$203,6,FALSE)="1000 m",VLOOKUP(C86,[1]Dossardage!$B$4:$G$203,2,FALSE),"")</f>
        <v/>
      </c>
      <c r="E86" s="3" t="str">
        <f>IF(VLOOKUP(C86,[1]Dossardage!$B$4:$G$203,6,FALSE)="1000 m",VLOOKUP(C86,[1]Dossardage!$B$4:$G$203,3,FALSE),"")</f>
        <v/>
      </c>
      <c r="F86" s="3" t="str">
        <f>IF(VLOOKUP(C86,[1]Dossardage!$B$4:$G$203,6,FALSE)="1000 m",VLOOKUP(C86,[1]Dossardage!$B$4:$G$203,4,FALSE),"")</f>
        <v/>
      </c>
      <c r="G86" s="3" t="str">
        <f>IF(VLOOKUP(C86,[1]Dossardage!$B$4:$G$203,6,FALSE)="1000 m",VLOOKUP(C86,[1]Dossardage!$B$4:$G$203,5,FALSE),"")</f>
        <v/>
      </c>
      <c r="H86" s="20"/>
      <c r="I86" s="10" t="str">
        <f>IFERROR(VLOOKUP(H86,$K$7:$L$56,2,TRUE),"0")</f>
        <v>0</v>
      </c>
    </row>
    <row r="87" spans="2:9" x14ac:dyDescent="0.25">
      <c r="B87" s="12" t="str">
        <f>IFERROR(RANK(H87,$H$7:$H$206,1),"")</f>
        <v/>
      </c>
      <c r="C87" s="5">
        <v>281</v>
      </c>
      <c r="D87" s="3" t="str">
        <f>IF(VLOOKUP(C87,[1]Dossardage!$B$4:$G$203,6,FALSE)="1000 m",VLOOKUP(C87,[1]Dossardage!$B$4:$G$203,2,FALSE),"")</f>
        <v/>
      </c>
      <c r="E87" s="3" t="str">
        <f>IF(VLOOKUP(C87,[1]Dossardage!$B$4:$G$203,6,FALSE)="1000 m",VLOOKUP(C87,[1]Dossardage!$B$4:$G$203,3,FALSE),"")</f>
        <v/>
      </c>
      <c r="F87" s="3" t="str">
        <f>IF(VLOOKUP(C87,[1]Dossardage!$B$4:$G$203,6,FALSE)="1000 m",VLOOKUP(C87,[1]Dossardage!$B$4:$G$203,4,FALSE),"")</f>
        <v/>
      </c>
      <c r="G87" s="3" t="str">
        <f>IF(VLOOKUP(C87,[1]Dossardage!$B$4:$G$203,6,FALSE)="1000 m",VLOOKUP(C87,[1]Dossardage!$B$4:$G$203,5,FALSE),"")</f>
        <v/>
      </c>
      <c r="H87" s="20"/>
      <c r="I87" s="10" t="str">
        <f>IFERROR(VLOOKUP(H87,$K$7:$L$56,2,TRUE),"0")</f>
        <v>0</v>
      </c>
    </row>
    <row r="88" spans="2:9" x14ac:dyDescent="0.25">
      <c r="B88" s="12" t="str">
        <f>IFERROR(RANK(H88,$H$7:$H$206,1),"")</f>
        <v/>
      </c>
      <c r="C88" s="5">
        <v>282</v>
      </c>
      <c r="D88" s="3" t="str">
        <f>IF(VLOOKUP(C88,[1]Dossardage!$B$4:$G$203,6,FALSE)="1000 m",VLOOKUP(C88,[1]Dossardage!$B$4:$G$203,2,FALSE),"")</f>
        <v/>
      </c>
      <c r="E88" s="3" t="str">
        <f>IF(VLOOKUP(C88,[1]Dossardage!$B$4:$G$203,6,FALSE)="1000 m",VLOOKUP(C88,[1]Dossardage!$B$4:$G$203,3,FALSE),"")</f>
        <v/>
      </c>
      <c r="F88" s="3" t="str">
        <f>IF(VLOOKUP(C88,[1]Dossardage!$B$4:$G$203,6,FALSE)="1000 m",VLOOKUP(C88,[1]Dossardage!$B$4:$G$203,4,FALSE),"")</f>
        <v/>
      </c>
      <c r="G88" s="3" t="str">
        <f>IF(VLOOKUP(C88,[1]Dossardage!$B$4:$G$203,6,FALSE)="1000 m",VLOOKUP(C88,[1]Dossardage!$B$4:$G$203,5,FALSE),"")</f>
        <v/>
      </c>
      <c r="H88" s="20"/>
      <c r="I88" s="10" t="str">
        <f>IFERROR(VLOOKUP(H88,$K$7:$L$56,2,TRUE),"0")</f>
        <v>0</v>
      </c>
    </row>
    <row r="89" spans="2:9" x14ac:dyDescent="0.25">
      <c r="B89" s="12" t="str">
        <f>IFERROR(RANK(H89,$H$7:$H$206,1),"")</f>
        <v/>
      </c>
      <c r="C89" s="5">
        <v>283</v>
      </c>
      <c r="D89" s="3" t="str">
        <f>IF(VLOOKUP(C89,[1]Dossardage!$B$4:$G$203,6,FALSE)="1000 m",VLOOKUP(C89,[1]Dossardage!$B$4:$G$203,2,FALSE),"")</f>
        <v/>
      </c>
      <c r="E89" s="3" t="str">
        <f>IF(VLOOKUP(C89,[1]Dossardage!$B$4:$G$203,6,FALSE)="1000 m",VLOOKUP(C89,[1]Dossardage!$B$4:$G$203,3,FALSE),"")</f>
        <v/>
      </c>
      <c r="F89" s="3" t="str">
        <f>IF(VLOOKUP(C89,[1]Dossardage!$B$4:$G$203,6,FALSE)="1000 m",VLOOKUP(C89,[1]Dossardage!$B$4:$G$203,4,FALSE),"")</f>
        <v/>
      </c>
      <c r="G89" s="3" t="str">
        <f>IF(VLOOKUP(C89,[1]Dossardage!$B$4:$G$203,6,FALSE)="1000 m",VLOOKUP(C89,[1]Dossardage!$B$4:$G$203,5,FALSE),"")</f>
        <v/>
      </c>
      <c r="H89" s="20"/>
      <c r="I89" s="10" t="str">
        <f>IFERROR(VLOOKUP(H89,$K$7:$L$56,2,TRUE),"0")</f>
        <v>0</v>
      </c>
    </row>
    <row r="90" spans="2:9" x14ac:dyDescent="0.25">
      <c r="B90" s="12">
        <f>IFERROR(RANK(H90,$H$7:$H$206,1),"")</f>
        <v>23</v>
      </c>
      <c r="C90" s="5">
        <v>284</v>
      </c>
      <c r="D90" s="3" t="str">
        <f>IF(VLOOKUP(C90,[1]Dossardage!$B$4:$G$203,6,FALSE)="1000 m",VLOOKUP(C90,[1]Dossardage!$B$4:$G$203,2,FALSE),"")</f>
        <v>DARDENNE</v>
      </c>
      <c r="E90" s="3" t="str">
        <f>IF(VLOOKUP(C90,[1]Dossardage!$B$4:$G$203,6,FALSE)="1000 m",VLOOKUP(C90,[1]Dossardage!$B$4:$G$203,3,FALSE),"")</f>
        <v>NOE</v>
      </c>
      <c r="F90" s="3" t="str">
        <f>IF(VLOOKUP(C90,[1]Dossardage!$B$4:$G$203,6,FALSE)="1000 m",VLOOKUP(C90,[1]Dossardage!$B$4:$G$203,4,FALSE),"")</f>
        <v>BG</v>
      </c>
      <c r="G90" s="3" t="str">
        <f>IF(VLOOKUP(C90,[1]Dossardage!$B$4:$G$203,6,FALSE)="1000 m",VLOOKUP(C90,[1]Dossardage!$B$4:$G$203,5,FALSE),"")</f>
        <v>Collège Jean de La Fontaine</v>
      </c>
      <c r="H90" s="20">
        <v>4.18</v>
      </c>
      <c r="I90" s="10">
        <f>IFERROR(VLOOKUP(H90,$K$7:$L$56,2,TRUE),"0")</f>
        <v>14</v>
      </c>
    </row>
    <row r="91" spans="2:9" x14ac:dyDescent="0.25">
      <c r="B91" s="12">
        <f>IFERROR(RANK(H91,$H$7:$H$206,1),"")</f>
        <v>34</v>
      </c>
      <c r="C91" s="5">
        <v>285</v>
      </c>
      <c r="D91" s="3" t="str">
        <f>IF(VLOOKUP(C91,[1]Dossardage!$B$4:$G$203,6,FALSE)="1000 m",VLOOKUP(C91,[1]Dossardage!$B$4:$G$203,2,FALSE),"")</f>
        <v>BENSAAD</v>
      </c>
      <c r="E91" s="3" t="str">
        <f>IF(VLOOKUP(C91,[1]Dossardage!$B$4:$G$203,6,FALSE)="1000 m",VLOOKUP(C91,[1]Dossardage!$B$4:$G$203,3,FALSE),"")</f>
        <v>Amine</v>
      </c>
      <c r="F91" s="3" t="str">
        <f>IF(VLOOKUP(C91,[1]Dossardage!$B$4:$G$203,6,FALSE)="1000 m",VLOOKUP(C91,[1]Dossardage!$B$4:$G$203,4,FALSE),"")</f>
        <v>BG</v>
      </c>
      <c r="G91" s="3" t="str">
        <f>IF(VLOOKUP(C91,[1]Dossardage!$B$4:$G$203,6,FALSE)="1000 m",VLOOKUP(C91,[1]Dossardage!$B$4:$G$203,5,FALSE),"")</f>
        <v>Collège Jean Macé</v>
      </c>
      <c r="H91" s="20">
        <v>4.5</v>
      </c>
      <c r="I91" s="10">
        <f>IFERROR(VLOOKUP(H91,$K$7:$L$56,2,TRUE),"0")</f>
        <v>9</v>
      </c>
    </row>
    <row r="92" spans="2:9" x14ac:dyDescent="0.25">
      <c r="B92" s="12">
        <f>IFERROR(RANK(H92,$H$7:$H$206,1),"")</f>
        <v>24</v>
      </c>
      <c r="C92" s="5">
        <v>286</v>
      </c>
      <c r="D92" s="3" t="str">
        <f>IF(VLOOKUP(C92,[1]Dossardage!$B$4:$G$203,6,FALSE)="1000 m",VLOOKUP(C92,[1]Dossardage!$B$4:$G$203,2,FALSE),"")</f>
        <v>DUPUIS PELLERIN</v>
      </c>
      <c r="E92" s="3" t="str">
        <f>IF(VLOOKUP(C92,[1]Dossardage!$B$4:$G$203,6,FALSE)="1000 m",VLOOKUP(C92,[1]Dossardage!$B$4:$G$203,3,FALSE),"")</f>
        <v>Oscar</v>
      </c>
      <c r="F92" s="3" t="str">
        <f>IF(VLOOKUP(C92,[1]Dossardage!$B$4:$G$203,6,FALSE)="1000 m",VLOOKUP(C92,[1]Dossardage!$B$4:$G$203,4,FALSE),"")</f>
        <v>BG</v>
      </c>
      <c r="G92" s="3" t="str">
        <f>IF(VLOOKUP(C92,[1]Dossardage!$B$4:$G$203,6,FALSE)="1000 m",VLOOKUP(C92,[1]Dossardage!$B$4:$G$203,5,FALSE),"")</f>
        <v>Collège Jean Macé</v>
      </c>
      <c r="H92" s="20">
        <v>4.2</v>
      </c>
      <c r="I92" s="10">
        <f>IFERROR(VLOOKUP(H92,$K$7:$L$56,2,TRUE),"0")</f>
        <v>14</v>
      </c>
    </row>
    <row r="93" spans="2:9" x14ac:dyDescent="0.25">
      <c r="B93" s="12" t="str">
        <f>IFERROR(RANK(H93,$H$7:$H$206,1),"")</f>
        <v/>
      </c>
      <c r="C93" s="5">
        <v>287</v>
      </c>
      <c r="D93" s="3" t="str">
        <f>IF(VLOOKUP(C93,[1]Dossardage!$B$4:$G$203,6,FALSE)="1000 m",VLOOKUP(C93,[1]Dossardage!$B$4:$G$203,2,FALSE),"")</f>
        <v/>
      </c>
      <c r="E93" s="3" t="str">
        <f>IF(VLOOKUP(C93,[1]Dossardage!$B$4:$G$203,6,FALSE)="1000 m",VLOOKUP(C93,[1]Dossardage!$B$4:$G$203,3,FALSE),"")</f>
        <v/>
      </c>
      <c r="F93" s="3" t="str">
        <f>IF(VLOOKUP(C93,[1]Dossardage!$B$4:$G$203,6,FALSE)="1000 m",VLOOKUP(C93,[1]Dossardage!$B$4:$G$203,4,FALSE),"")</f>
        <v/>
      </c>
      <c r="G93" s="3" t="str">
        <f>IF(VLOOKUP(C93,[1]Dossardage!$B$4:$G$203,6,FALSE)="1000 m",VLOOKUP(C93,[1]Dossardage!$B$4:$G$203,5,FALSE),"")</f>
        <v/>
      </c>
      <c r="H93" s="20"/>
      <c r="I93" s="10" t="str">
        <f>IFERROR(VLOOKUP(H93,$K$7:$L$56,2,TRUE),"0")</f>
        <v>0</v>
      </c>
    </row>
    <row r="94" spans="2:9" x14ac:dyDescent="0.25">
      <c r="B94" s="12" t="str">
        <f>IFERROR(RANK(H94,$H$7:$H$206,1),"")</f>
        <v/>
      </c>
      <c r="C94" s="5">
        <v>288</v>
      </c>
      <c r="D94" s="3" t="str">
        <f>IF(VLOOKUP(C94,[1]Dossardage!$B$4:$G$203,6,FALSE)="1000 m",VLOOKUP(C94,[1]Dossardage!$B$4:$G$203,2,FALSE),"")</f>
        <v/>
      </c>
      <c r="E94" s="3" t="str">
        <f>IF(VLOOKUP(C94,[1]Dossardage!$B$4:$G$203,6,FALSE)="1000 m",VLOOKUP(C94,[1]Dossardage!$B$4:$G$203,3,FALSE),"")</f>
        <v/>
      </c>
      <c r="F94" s="3" t="str">
        <f>IF(VLOOKUP(C94,[1]Dossardage!$B$4:$G$203,6,FALSE)="1000 m",VLOOKUP(C94,[1]Dossardage!$B$4:$G$203,4,FALSE),"")</f>
        <v/>
      </c>
      <c r="G94" s="3" t="str">
        <f>IF(VLOOKUP(C94,[1]Dossardage!$B$4:$G$203,6,FALSE)="1000 m",VLOOKUP(C94,[1]Dossardage!$B$4:$G$203,5,FALSE),"")</f>
        <v/>
      </c>
      <c r="H94" s="20"/>
      <c r="I94" s="10" t="str">
        <f>IFERROR(VLOOKUP(H94,$K$7:$L$56,2,TRUE),"0")</f>
        <v>0</v>
      </c>
    </row>
    <row r="95" spans="2:9" x14ac:dyDescent="0.25">
      <c r="B95" s="12" t="str">
        <f>IFERROR(RANK(H95,$H$7:$H$206,1),"")</f>
        <v/>
      </c>
      <c r="C95" s="5">
        <v>289</v>
      </c>
      <c r="D95" s="3" t="str">
        <f>IF(VLOOKUP(C95,[1]Dossardage!$B$4:$G$203,6,FALSE)="1000 m",VLOOKUP(C95,[1]Dossardage!$B$4:$G$203,2,FALSE),"")</f>
        <v/>
      </c>
      <c r="E95" s="3" t="str">
        <f>IF(VLOOKUP(C95,[1]Dossardage!$B$4:$G$203,6,FALSE)="1000 m",VLOOKUP(C95,[1]Dossardage!$B$4:$G$203,3,FALSE),"")</f>
        <v/>
      </c>
      <c r="F95" s="3" t="str">
        <f>IF(VLOOKUP(C95,[1]Dossardage!$B$4:$G$203,6,FALSE)="1000 m",VLOOKUP(C95,[1]Dossardage!$B$4:$G$203,4,FALSE),"")</f>
        <v/>
      </c>
      <c r="G95" s="3" t="str">
        <f>IF(VLOOKUP(C95,[1]Dossardage!$B$4:$G$203,6,FALSE)="1000 m",VLOOKUP(C95,[1]Dossardage!$B$4:$G$203,5,FALSE),"")</f>
        <v/>
      </c>
      <c r="H95" s="20"/>
      <c r="I95" s="10" t="str">
        <f>IFERROR(VLOOKUP(H95,$K$7:$L$56,2,TRUE),"0")</f>
        <v>0</v>
      </c>
    </row>
    <row r="96" spans="2:9" x14ac:dyDescent="0.25">
      <c r="B96" s="12" t="str">
        <f>IFERROR(RANK(H96,$H$7:$H$206,1),"")</f>
        <v/>
      </c>
      <c r="C96" s="5">
        <v>290</v>
      </c>
      <c r="D96" s="3" t="str">
        <f>IF(VLOOKUP(C96,[1]Dossardage!$B$4:$G$203,6,FALSE)="1000 m",VLOOKUP(C96,[1]Dossardage!$B$4:$G$203,2,FALSE),"")</f>
        <v/>
      </c>
      <c r="E96" s="3" t="str">
        <f>IF(VLOOKUP(C96,[1]Dossardage!$B$4:$G$203,6,FALSE)="1000 m",VLOOKUP(C96,[1]Dossardage!$B$4:$G$203,3,FALSE),"")</f>
        <v/>
      </c>
      <c r="F96" s="3" t="str">
        <f>IF(VLOOKUP(C96,[1]Dossardage!$B$4:$G$203,6,FALSE)="1000 m",VLOOKUP(C96,[1]Dossardage!$B$4:$G$203,4,FALSE),"")</f>
        <v/>
      </c>
      <c r="G96" s="3" t="str">
        <f>IF(VLOOKUP(C96,[1]Dossardage!$B$4:$G$203,6,FALSE)="1000 m",VLOOKUP(C96,[1]Dossardage!$B$4:$G$203,5,FALSE),"")</f>
        <v/>
      </c>
      <c r="H96" s="20"/>
      <c r="I96" s="10" t="str">
        <f>IFERROR(VLOOKUP(H96,$K$7:$L$56,2,TRUE),"0")</f>
        <v>0</v>
      </c>
    </row>
    <row r="97" spans="2:9" x14ac:dyDescent="0.25">
      <c r="B97" s="12" t="str">
        <f>IFERROR(RANK(H97,$H$7:$H$206,1),"")</f>
        <v/>
      </c>
      <c r="C97" s="5">
        <v>291</v>
      </c>
      <c r="D97" s="3" t="str">
        <f>IF(VLOOKUP(C97,[1]Dossardage!$B$4:$G$203,6,FALSE)="1000 m",VLOOKUP(C97,[1]Dossardage!$B$4:$G$203,2,FALSE),"")</f>
        <v/>
      </c>
      <c r="E97" s="3" t="str">
        <f>IF(VLOOKUP(C97,[1]Dossardage!$B$4:$G$203,6,FALSE)="1000 m",VLOOKUP(C97,[1]Dossardage!$B$4:$G$203,3,FALSE),"")</f>
        <v/>
      </c>
      <c r="F97" s="3" t="str">
        <f>IF(VLOOKUP(C97,[1]Dossardage!$B$4:$G$203,6,FALSE)="1000 m",VLOOKUP(C97,[1]Dossardage!$B$4:$G$203,4,FALSE),"")</f>
        <v/>
      </c>
      <c r="G97" s="3" t="str">
        <f>IF(VLOOKUP(C97,[1]Dossardage!$B$4:$G$203,6,FALSE)="1000 m",VLOOKUP(C97,[1]Dossardage!$B$4:$G$203,5,FALSE),"")</f>
        <v/>
      </c>
      <c r="H97" s="20"/>
      <c r="I97" s="10" t="str">
        <f>IFERROR(VLOOKUP(H97,$K$7:$L$56,2,TRUE),"0")</f>
        <v>0</v>
      </c>
    </row>
    <row r="98" spans="2:9" x14ac:dyDescent="0.25">
      <c r="B98" s="12" t="str">
        <f>IFERROR(RANK(H98,$H$7:$H$206,1),"")</f>
        <v/>
      </c>
      <c r="C98" s="5">
        <v>292</v>
      </c>
      <c r="D98" s="3" t="str">
        <f>IF(VLOOKUP(C98,[1]Dossardage!$B$4:$G$203,6,FALSE)="1000 m",VLOOKUP(C98,[1]Dossardage!$B$4:$G$203,2,FALSE),"")</f>
        <v/>
      </c>
      <c r="E98" s="3" t="str">
        <f>IF(VLOOKUP(C98,[1]Dossardage!$B$4:$G$203,6,FALSE)="1000 m",VLOOKUP(C98,[1]Dossardage!$B$4:$G$203,3,FALSE),"")</f>
        <v/>
      </c>
      <c r="F98" s="3" t="str">
        <f>IF(VLOOKUP(C98,[1]Dossardage!$B$4:$G$203,6,FALSE)="1000 m",VLOOKUP(C98,[1]Dossardage!$B$4:$G$203,4,FALSE),"")</f>
        <v/>
      </c>
      <c r="G98" s="3" t="str">
        <f>IF(VLOOKUP(C98,[1]Dossardage!$B$4:$G$203,6,FALSE)="1000 m",VLOOKUP(C98,[1]Dossardage!$B$4:$G$203,5,FALSE),"")</f>
        <v/>
      </c>
      <c r="H98" s="20"/>
      <c r="I98" s="10" t="str">
        <f>IFERROR(VLOOKUP(H98,$K$7:$L$56,2,TRUE),"0")</f>
        <v>0</v>
      </c>
    </row>
    <row r="99" spans="2:9" x14ac:dyDescent="0.25">
      <c r="B99" s="12">
        <f>IFERROR(RANK(H99,$H$7:$H$206,1),"")</f>
        <v>4</v>
      </c>
      <c r="C99" s="5">
        <v>293</v>
      </c>
      <c r="D99" s="3" t="str">
        <f>IF(VLOOKUP(C99,[1]Dossardage!$B$4:$G$203,6,FALSE)="1000 m",VLOOKUP(C99,[1]Dossardage!$B$4:$G$203,2,FALSE),"")</f>
        <v>KLICKI ANSIAUX</v>
      </c>
      <c r="E99" s="3" t="str">
        <f>IF(VLOOKUP(C99,[1]Dossardage!$B$4:$G$203,6,FALSE)="1000 m",VLOOKUP(C99,[1]Dossardage!$B$4:$G$203,3,FALSE),"")</f>
        <v>Gabin</v>
      </c>
      <c r="F99" s="3" t="str">
        <f>IF(VLOOKUP(C99,[1]Dossardage!$B$4:$G$203,6,FALSE)="1000 m",VLOOKUP(C99,[1]Dossardage!$B$4:$G$203,4,FALSE),"")</f>
        <v>BG</v>
      </c>
      <c r="G99" s="3" t="str">
        <f>IF(VLOOKUP(C99,[1]Dossardage!$B$4:$G$203,6,FALSE)="1000 m",VLOOKUP(C99,[1]Dossardage!$B$4:$G$203,5,FALSE),"")</f>
        <v>Collège Jules Ferry</v>
      </c>
      <c r="H99" s="20">
        <v>3.3</v>
      </c>
      <c r="I99" s="10">
        <f>IFERROR(VLOOKUP(H99,$K$7:$L$56,2,TRUE),"0")</f>
        <v>27</v>
      </c>
    </row>
    <row r="100" spans="2:9" x14ac:dyDescent="0.25">
      <c r="B100" s="12" t="str">
        <f>IFERROR(RANK(H100,$H$7:$H$206,1),"")</f>
        <v/>
      </c>
      <c r="C100" s="5">
        <v>294</v>
      </c>
      <c r="D100" s="3" t="str">
        <f>IF(VLOOKUP(C100,[1]Dossardage!$B$4:$G$203,6,FALSE)="1000 m",VLOOKUP(C100,[1]Dossardage!$B$4:$G$203,2,FALSE),"")</f>
        <v/>
      </c>
      <c r="E100" s="3" t="str">
        <f>IF(VLOOKUP(C100,[1]Dossardage!$B$4:$G$203,6,FALSE)="1000 m",VLOOKUP(C100,[1]Dossardage!$B$4:$G$203,3,FALSE),"")</f>
        <v/>
      </c>
      <c r="F100" s="3" t="str">
        <f>IF(VLOOKUP(C100,[1]Dossardage!$B$4:$G$203,6,FALSE)="1000 m",VLOOKUP(C100,[1]Dossardage!$B$4:$G$203,4,FALSE),"")</f>
        <v/>
      </c>
      <c r="G100" s="3" t="str">
        <f>IF(VLOOKUP(C100,[1]Dossardage!$B$4:$G$203,6,FALSE)="1000 m",VLOOKUP(C100,[1]Dossardage!$B$4:$G$203,5,FALSE),"")</f>
        <v/>
      </c>
      <c r="H100" s="20"/>
      <c r="I100" s="10" t="str">
        <f>IFERROR(VLOOKUP(H100,$K$7:$L$56,2,TRUE),"0")</f>
        <v>0</v>
      </c>
    </row>
    <row r="101" spans="2:9" x14ac:dyDescent="0.25">
      <c r="B101" s="12" t="str">
        <f>IFERROR(RANK(H101,$H$7:$H$206,1),"")</f>
        <v/>
      </c>
      <c r="C101" s="5">
        <v>295</v>
      </c>
      <c r="D101" s="3" t="str">
        <f>IF(VLOOKUP(C101,[1]Dossardage!$B$4:$G$203,6,FALSE)="1000 m",VLOOKUP(C101,[1]Dossardage!$B$4:$G$203,2,FALSE),"")</f>
        <v/>
      </c>
      <c r="E101" s="3" t="str">
        <f>IF(VLOOKUP(C101,[1]Dossardage!$B$4:$G$203,6,FALSE)="1000 m",VLOOKUP(C101,[1]Dossardage!$B$4:$G$203,3,FALSE),"")</f>
        <v/>
      </c>
      <c r="F101" s="3" t="str">
        <f>IF(VLOOKUP(C101,[1]Dossardage!$B$4:$G$203,6,FALSE)="1000 m",VLOOKUP(C101,[1]Dossardage!$B$4:$G$203,4,FALSE),"")</f>
        <v/>
      </c>
      <c r="G101" s="3" t="str">
        <f>IF(VLOOKUP(C101,[1]Dossardage!$B$4:$G$203,6,FALSE)="1000 m",VLOOKUP(C101,[1]Dossardage!$B$4:$G$203,5,FALSE),"")</f>
        <v/>
      </c>
      <c r="H101" s="20"/>
      <c r="I101" s="10" t="str">
        <f>IFERROR(VLOOKUP(H101,$K$7:$L$56,2,TRUE),"0")</f>
        <v>0</v>
      </c>
    </row>
    <row r="102" spans="2:9" x14ac:dyDescent="0.25">
      <c r="B102" s="12" t="str">
        <f>IFERROR(RANK(H102,$H$7:$H$206,1),"")</f>
        <v/>
      </c>
      <c r="C102" s="5">
        <v>296</v>
      </c>
      <c r="D102" s="3" t="str">
        <f>IF(VLOOKUP(C102,[1]Dossardage!$B$4:$G$203,6,FALSE)="1000 m",VLOOKUP(C102,[1]Dossardage!$B$4:$G$203,2,FALSE),"")</f>
        <v/>
      </c>
      <c r="E102" s="3" t="str">
        <f>IF(VLOOKUP(C102,[1]Dossardage!$B$4:$G$203,6,FALSE)="1000 m",VLOOKUP(C102,[1]Dossardage!$B$4:$G$203,3,FALSE),"")</f>
        <v/>
      </c>
      <c r="F102" s="3" t="str">
        <f>IF(VLOOKUP(C102,[1]Dossardage!$B$4:$G$203,6,FALSE)="1000 m",VLOOKUP(C102,[1]Dossardage!$B$4:$G$203,4,FALSE),"")</f>
        <v/>
      </c>
      <c r="G102" s="3" t="str">
        <f>IF(VLOOKUP(C102,[1]Dossardage!$B$4:$G$203,6,FALSE)="1000 m",VLOOKUP(C102,[1]Dossardage!$B$4:$G$203,5,FALSE),"")</f>
        <v/>
      </c>
      <c r="H102" s="20"/>
      <c r="I102" s="10" t="str">
        <f>IFERROR(VLOOKUP(H102,$K$7:$L$56,2,TRUE),"0")</f>
        <v>0</v>
      </c>
    </row>
    <row r="103" spans="2:9" x14ac:dyDescent="0.25">
      <c r="B103" s="12" t="str">
        <f>IFERROR(RANK(H103,$H$7:$H$206,1),"")</f>
        <v/>
      </c>
      <c r="C103" s="5">
        <v>297</v>
      </c>
      <c r="D103" s="3" t="str">
        <f>IF(VLOOKUP(C103,[1]Dossardage!$B$4:$G$203,6,FALSE)="1000 m",VLOOKUP(C103,[1]Dossardage!$B$4:$G$203,2,FALSE),"")</f>
        <v/>
      </c>
      <c r="E103" s="3" t="str">
        <f>IF(VLOOKUP(C103,[1]Dossardage!$B$4:$G$203,6,FALSE)="1000 m",VLOOKUP(C103,[1]Dossardage!$B$4:$G$203,3,FALSE),"")</f>
        <v/>
      </c>
      <c r="F103" s="3" t="str">
        <f>IF(VLOOKUP(C103,[1]Dossardage!$B$4:$G$203,6,FALSE)="1000 m",VLOOKUP(C103,[1]Dossardage!$B$4:$G$203,4,FALSE),"")</f>
        <v/>
      </c>
      <c r="G103" s="3" t="str">
        <f>IF(VLOOKUP(C103,[1]Dossardage!$B$4:$G$203,6,FALSE)="1000 m",VLOOKUP(C103,[1]Dossardage!$B$4:$G$203,5,FALSE),"")</f>
        <v/>
      </c>
      <c r="H103" s="20"/>
      <c r="I103" s="10" t="str">
        <f>IFERROR(VLOOKUP(H103,$K$7:$L$56,2,TRUE),"0")</f>
        <v>0</v>
      </c>
    </row>
    <row r="104" spans="2:9" x14ac:dyDescent="0.25">
      <c r="B104" s="12" t="str">
        <f>IFERROR(RANK(H104,$H$7:$H$206,1),"")</f>
        <v/>
      </c>
      <c r="C104" s="5">
        <v>298</v>
      </c>
      <c r="D104" s="3" t="str">
        <f>IF(VLOOKUP(C104,[1]Dossardage!$B$4:$G$203,6,FALSE)="1000 m",VLOOKUP(C104,[1]Dossardage!$B$4:$G$203,2,FALSE),"")</f>
        <v/>
      </c>
      <c r="E104" s="3" t="str">
        <f>IF(VLOOKUP(C104,[1]Dossardage!$B$4:$G$203,6,FALSE)="1000 m",VLOOKUP(C104,[1]Dossardage!$B$4:$G$203,3,FALSE),"")</f>
        <v/>
      </c>
      <c r="F104" s="3" t="str">
        <f>IF(VLOOKUP(C104,[1]Dossardage!$B$4:$G$203,6,FALSE)="1000 m",VLOOKUP(C104,[1]Dossardage!$B$4:$G$203,4,FALSE),"")</f>
        <v/>
      </c>
      <c r="G104" s="3" t="str">
        <f>IF(VLOOKUP(C104,[1]Dossardage!$B$4:$G$203,6,FALSE)="1000 m",VLOOKUP(C104,[1]Dossardage!$B$4:$G$203,5,FALSE),"")</f>
        <v/>
      </c>
      <c r="H104" s="20"/>
      <c r="I104" s="10" t="str">
        <f>IFERROR(VLOOKUP(H104,$K$7:$L$56,2,TRUE),"0")</f>
        <v>0</v>
      </c>
    </row>
    <row r="105" spans="2:9" x14ac:dyDescent="0.25">
      <c r="B105" s="12" t="str">
        <f>IFERROR(RANK(H105,$H$7:$H$206,1),"")</f>
        <v/>
      </c>
      <c r="C105" s="5">
        <v>299</v>
      </c>
      <c r="D105" s="3" t="str">
        <f>IF(VLOOKUP(C105,[1]Dossardage!$B$4:$G$203,6,FALSE)="1000 m",VLOOKUP(C105,[1]Dossardage!$B$4:$G$203,2,FALSE),"")</f>
        <v/>
      </c>
      <c r="E105" s="3" t="str">
        <f>IF(VLOOKUP(C105,[1]Dossardage!$B$4:$G$203,6,FALSE)="1000 m",VLOOKUP(C105,[1]Dossardage!$B$4:$G$203,3,FALSE),"")</f>
        <v/>
      </c>
      <c r="F105" s="3" t="str">
        <f>IF(VLOOKUP(C105,[1]Dossardage!$B$4:$G$203,6,FALSE)="1000 m",VLOOKUP(C105,[1]Dossardage!$B$4:$G$203,4,FALSE),"")</f>
        <v/>
      </c>
      <c r="G105" s="3" t="str">
        <f>IF(VLOOKUP(C105,[1]Dossardage!$B$4:$G$203,6,FALSE)="1000 m",VLOOKUP(C105,[1]Dossardage!$B$4:$G$203,5,FALSE),"")</f>
        <v/>
      </c>
      <c r="H105" s="20"/>
      <c r="I105" s="10" t="str">
        <f>IFERROR(VLOOKUP(H105,$K$7:$L$56,2,TRUE),"0")</f>
        <v>0</v>
      </c>
    </row>
    <row r="106" spans="2:9" x14ac:dyDescent="0.25">
      <c r="B106" s="12">
        <f>IFERROR(RANK(H106,$H$7:$H$206,1),"")</f>
        <v>24</v>
      </c>
      <c r="C106" s="5">
        <v>300</v>
      </c>
      <c r="D106" s="3" t="str">
        <f>IF(VLOOKUP(C106,[1]Dossardage!$B$4:$G$203,6,FALSE)="1000 m",VLOOKUP(C106,[1]Dossardage!$B$4:$G$203,2,FALSE),"")</f>
        <v>SAIDI</v>
      </c>
      <c r="E106" s="3" t="str">
        <f>IF(VLOOKUP(C106,[1]Dossardage!$B$4:$G$203,6,FALSE)="1000 m",VLOOKUP(C106,[1]Dossardage!$B$4:$G$203,3,FALSE),"")</f>
        <v>Nathan</v>
      </c>
      <c r="F106" s="3" t="str">
        <f>IF(VLOOKUP(C106,[1]Dossardage!$B$4:$G$203,6,FALSE)="1000 m",VLOOKUP(C106,[1]Dossardage!$B$4:$G$203,4,FALSE),"")</f>
        <v>BG</v>
      </c>
      <c r="G106" s="3" t="str">
        <f>IF(VLOOKUP(C106,[1]Dossardage!$B$4:$G$203,6,FALSE)="1000 m",VLOOKUP(C106,[1]Dossardage!$B$4:$G$203,5,FALSE),"")</f>
        <v>Collège le Lac</v>
      </c>
      <c r="H106" s="20">
        <v>4.2</v>
      </c>
      <c r="I106" s="10">
        <f>IFERROR(VLOOKUP(H106,$K$7:$L$56,2,TRUE),"0")</f>
        <v>14</v>
      </c>
    </row>
    <row r="107" spans="2:9" x14ac:dyDescent="0.25">
      <c r="B107" s="12" t="str">
        <f>IFERROR(RANK(H107,$H$7:$H$206,1),"")</f>
        <v/>
      </c>
      <c r="C107" s="5">
        <v>301</v>
      </c>
      <c r="D107" s="3" t="str">
        <f>IF(VLOOKUP(C107,[1]Dossardage!$B$4:$G$203,6,FALSE)="1000 m",VLOOKUP(C107,[1]Dossardage!$B$4:$G$203,2,FALSE),"")</f>
        <v/>
      </c>
      <c r="E107" s="3" t="str">
        <f>IF(VLOOKUP(C107,[1]Dossardage!$B$4:$G$203,6,FALSE)="1000 m",VLOOKUP(C107,[1]Dossardage!$B$4:$G$203,3,FALSE),"")</f>
        <v/>
      </c>
      <c r="F107" s="3" t="str">
        <f>IF(VLOOKUP(C107,[1]Dossardage!$B$4:$G$203,6,FALSE)="1000 m",VLOOKUP(C107,[1]Dossardage!$B$4:$G$203,4,FALSE),"")</f>
        <v/>
      </c>
      <c r="G107" s="3" t="str">
        <f>IF(VLOOKUP(C107,[1]Dossardage!$B$4:$G$203,6,FALSE)="1000 m",VLOOKUP(C107,[1]Dossardage!$B$4:$G$203,5,FALSE),"")</f>
        <v/>
      </c>
      <c r="H107" s="20"/>
      <c r="I107" s="10" t="str">
        <f>IFERROR(VLOOKUP(H107,$K$7:$L$56,2,TRUE),"0")</f>
        <v>0</v>
      </c>
    </row>
    <row r="108" spans="2:9" x14ac:dyDescent="0.25">
      <c r="B108" s="12" t="str">
        <f>IFERROR(RANK(H108,$H$7:$H$206,1),"")</f>
        <v/>
      </c>
      <c r="C108" s="5">
        <v>302</v>
      </c>
      <c r="D108" s="3" t="str">
        <f>IF(VLOOKUP(C108,[1]Dossardage!$B$4:$G$203,6,FALSE)="1000 m",VLOOKUP(C108,[1]Dossardage!$B$4:$G$203,2,FALSE),"")</f>
        <v/>
      </c>
      <c r="E108" s="3" t="str">
        <f>IF(VLOOKUP(C108,[1]Dossardage!$B$4:$G$203,6,FALSE)="1000 m",VLOOKUP(C108,[1]Dossardage!$B$4:$G$203,3,FALSE),"")</f>
        <v/>
      </c>
      <c r="F108" s="3" t="str">
        <f>IF(VLOOKUP(C108,[1]Dossardage!$B$4:$G$203,6,FALSE)="1000 m",VLOOKUP(C108,[1]Dossardage!$B$4:$G$203,4,FALSE),"")</f>
        <v/>
      </c>
      <c r="G108" s="3" t="str">
        <f>IF(VLOOKUP(C108,[1]Dossardage!$B$4:$G$203,6,FALSE)="1000 m",VLOOKUP(C108,[1]Dossardage!$B$4:$G$203,5,FALSE),"")</f>
        <v/>
      </c>
      <c r="H108" s="20"/>
      <c r="I108" s="10" t="str">
        <f>IFERROR(VLOOKUP(H108,$K$7:$L$56,2,TRUE),"0")</f>
        <v>0</v>
      </c>
    </row>
    <row r="109" spans="2:9" x14ac:dyDescent="0.25">
      <c r="B109" s="12" t="str">
        <f>IFERROR(RANK(H109,$H$7:$H$206,1),"")</f>
        <v/>
      </c>
      <c r="C109" s="5">
        <v>303</v>
      </c>
      <c r="D109" s="3" t="str">
        <f>IF(VLOOKUP(C109,[1]Dossardage!$B$4:$G$203,6,FALSE)="1000 m",VLOOKUP(C109,[1]Dossardage!$B$4:$G$203,2,FALSE),"")</f>
        <v/>
      </c>
      <c r="E109" s="3" t="str">
        <f>IF(VLOOKUP(C109,[1]Dossardage!$B$4:$G$203,6,FALSE)="1000 m",VLOOKUP(C109,[1]Dossardage!$B$4:$G$203,3,FALSE),"")</f>
        <v/>
      </c>
      <c r="F109" s="3" t="str">
        <f>IF(VLOOKUP(C109,[1]Dossardage!$B$4:$G$203,6,FALSE)="1000 m",VLOOKUP(C109,[1]Dossardage!$B$4:$G$203,4,FALSE),"")</f>
        <v/>
      </c>
      <c r="G109" s="3" t="str">
        <f>IF(VLOOKUP(C109,[1]Dossardage!$B$4:$G$203,6,FALSE)="1000 m",VLOOKUP(C109,[1]Dossardage!$B$4:$G$203,5,FALSE),"")</f>
        <v/>
      </c>
      <c r="H109" s="20"/>
      <c r="I109" s="10" t="str">
        <f>IFERROR(VLOOKUP(H109,$K$7:$L$56,2,TRUE),"0")</f>
        <v>0</v>
      </c>
    </row>
    <row r="110" spans="2:9" x14ac:dyDescent="0.25">
      <c r="B110" s="12" t="str">
        <f>IFERROR(RANK(H110,$H$7:$H$206,1),"")</f>
        <v/>
      </c>
      <c r="C110" s="5">
        <v>304</v>
      </c>
      <c r="D110" s="3" t="str">
        <f>IF(VLOOKUP(C110,[1]Dossardage!$B$4:$G$203,6,FALSE)="1000 m",VLOOKUP(C110,[1]Dossardage!$B$4:$G$203,2,FALSE),"")</f>
        <v/>
      </c>
      <c r="E110" s="3" t="str">
        <f>IF(VLOOKUP(C110,[1]Dossardage!$B$4:$G$203,6,FALSE)="1000 m",VLOOKUP(C110,[1]Dossardage!$B$4:$G$203,3,FALSE),"")</f>
        <v/>
      </c>
      <c r="F110" s="3" t="str">
        <f>IF(VLOOKUP(C110,[1]Dossardage!$B$4:$G$203,6,FALSE)="1000 m",VLOOKUP(C110,[1]Dossardage!$B$4:$G$203,4,FALSE),"")</f>
        <v/>
      </c>
      <c r="G110" s="3" t="str">
        <f>IF(VLOOKUP(C110,[1]Dossardage!$B$4:$G$203,6,FALSE)="1000 m",VLOOKUP(C110,[1]Dossardage!$B$4:$G$203,5,FALSE),"")</f>
        <v/>
      </c>
      <c r="H110" s="20"/>
      <c r="I110" s="10" t="str">
        <f>IFERROR(VLOOKUP(H110,$K$7:$L$56,2,TRUE),"0")</f>
        <v>0</v>
      </c>
    </row>
    <row r="111" spans="2:9" x14ac:dyDescent="0.25">
      <c r="B111" s="12" t="str">
        <f>IFERROR(RANK(H111,$H$7:$H$206,1),"")</f>
        <v/>
      </c>
      <c r="C111" s="5">
        <v>305</v>
      </c>
      <c r="D111" s="3" t="str">
        <f>IF(VLOOKUP(C111,[1]Dossardage!$B$4:$G$203,6,FALSE)="1000 m",VLOOKUP(C111,[1]Dossardage!$B$4:$G$203,2,FALSE),"")</f>
        <v/>
      </c>
      <c r="E111" s="3" t="str">
        <f>IF(VLOOKUP(C111,[1]Dossardage!$B$4:$G$203,6,FALSE)="1000 m",VLOOKUP(C111,[1]Dossardage!$B$4:$G$203,3,FALSE),"")</f>
        <v/>
      </c>
      <c r="F111" s="3" t="str">
        <f>IF(VLOOKUP(C111,[1]Dossardage!$B$4:$G$203,6,FALSE)="1000 m",VLOOKUP(C111,[1]Dossardage!$B$4:$G$203,4,FALSE),"")</f>
        <v/>
      </c>
      <c r="G111" s="3" t="str">
        <f>IF(VLOOKUP(C111,[1]Dossardage!$B$4:$G$203,6,FALSE)="1000 m",VLOOKUP(C111,[1]Dossardage!$B$4:$G$203,5,FALSE),"")</f>
        <v/>
      </c>
      <c r="H111" s="20"/>
      <c r="I111" s="10" t="str">
        <f>IFERROR(VLOOKUP(H111,$K$7:$L$56,2,TRUE),"0")</f>
        <v>0</v>
      </c>
    </row>
    <row r="112" spans="2:9" x14ac:dyDescent="0.25">
      <c r="B112" s="12" t="str">
        <f>IFERROR(RANK(H112,$H$7:$H$206,1),"")</f>
        <v/>
      </c>
      <c r="C112" s="5">
        <v>306</v>
      </c>
      <c r="D112" s="3" t="str">
        <f>IF(VLOOKUP(C112,[1]Dossardage!$B$4:$G$203,6,FALSE)="1000 m",VLOOKUP(C112,[1]Dossardage!$B$4:$G$203,2,FALSE),"")</f>
        <v/>
      </c>
      <c r="E112" s="3" t="str">
        <f>IF(VLOOKUP(C112,[1]Dossardage!$B$4:$G$203,6,FALSE)="1000 m",VLOOKUP(C112,[1]Dossardage!$B$4:$G$203,3,FALSE),"")</f>
        <v/>
      </c>
      <c r="F112" s="3" t="str">
        <f>IF(VLOOKUP(C112,[1]Dossardage!$B$4:$G$203,6,FALSE)="1000 m",VLOOKUP(C112,[1]Dossardage!$B$4:$G$203,4,FALSE),"")</f>
        <v/>
      </c>
      <c r="G112" s="3" t="str">
        <f>IF(VLOOKUP(C112,[1]Dossardage!$B$4:$G$203,6,FALSE)="1000 m",VLOOKUP(C112,[1]Dossardage!$B$4:$G$203,5,FALSE),"")</f>
        <v/>
      </c>
      <c r="H112" s="20"/>
      <c r="I112" s="10" t="str">
        <f>IFERROR(VLOOKUP(H112,$K$7:$L$56,2,TRUE),"0")</f>
        <v>0</v>
      </c>
    </row>
    <row r="113" spans="2:9" x14ac:dyDescent="0.25">
      <c r="B113" s="12" t="str">
        <f>IFERROR(RANK(H113,$H$7:$H$206,1),"")</f>
        <v/>
      </c>
      <c r="C113" s="5">
        <v>307</v>
      </c>
      <c r="D113" s="3" t="str">
        <f>IF(VLOOKUP(C113,[1]Dossardage!$B$4:$G$203,6,FALSE)="1000 m",VLOOKUP(C113,[1]Dossardage!$B$4:$G$203,2,FALSE),"")</f>
        <v/>
      </c>
      <c r="E113" s="3" t="str">
        <f>IF(VLOOKUP(C113,[1]Dossardage!$B$4:$G$203,6,FALSE)="1000 m",VLOOKUP(C113,[1]Dossardage!$B$4:$G$203,3,FALSE),"")</f>
        <v/>
      </c>
      <c r="F113" s="3" t="str">
        <f>IF(VLOOKUP(C113,[1]Dossardage!$B$4:$G$203,6,FALSE)="1000 m",VLOOKUP(C113,[1]Dossardage!$B$4:$G$203,4,FALSE),"")</f>
        <v/>
      </c>
      <c r="G113" s="3" t="str">
        <f>IF(VLOOKUP(C113,[1]Dossardage!$B$4:$G$203,6,FALSE)="1000 m",VLOOKUP(C113,[1]Dossardage!$B$4:$G$203,5,FALSE),"")</f>
        <v/>
      </c>
      <c r="H113" s="20"/>
      <c r="I113" s="10" t="str">
        <f>IFERROR(VLOOKUP(H113,$K$7:$L$56,2,TRUE),"0")</f>
        <v>0</v>
      </c>
    </row>
    <row r="114" spans="2:9" x14ac:dyDescent="0.25">
      <c r="B114" s="12" t="str">
        <f>IFERROR(RANK(H114,$H$7:$H$206,1),"")</f>
        <v/>
      </c>
      <c r="C114" s="5">
        <v>308</v>
      </c>
      <c r="D114" s="3" t="str">
        <f>IF(VLOOKUP(C114,[1]Dossardage!$B$4:$G$203,6,FALSE)="1000 m",VLOOKUP(C114,[1]Dossardage!$B$4:$G$203,2,FALSE),"")</f>
        <v/>
      </c>
      <c r="E114" s="3" t="str">
        <f>IF(VLOOKUP(C114,[1]Dossardage!$B$4:$G$203,6,FALSE)="1000 m",VLOOKUP(C114,[1]Dossardage!$B$4:$G$203,3,FALSE),"")</f>
        <v/>
      </c>
      <c r="F114" s="3" t="str">
        <f>IF(VLOOKUP(C114,[1]Dossardage!$B$4:$G$203,6,FALSE)="1000 m",VLOOKUP(C114,[1]Dossardage!$B$4:$G$203,4,FALSE),"")</f>
        <v/>
      </c>
      <c r="G114" s="3" t="str">
        <f>IF(VLOOKUP(C114,[1]Dossardage!$B$4:$G$203,6,FALSE)="1000 m",VLOOKUP(C114,[1]Dossardage!$B$4:$G$203,5,FALSE),"")</f>
        <v/>
      </c>
      <c r="H114" s="20"/>
      <c r="I114" s="10" t="str">
        <f>IFERROR(VLOOKUP(H114,$K$7:$L$56,2,TRUE),"0")</f>
        <v>0</v>
      </c>
    </row>
    <row r="115" spans="2:9" x14ac:dyDescent="0.25">
      <c r="B115" s="12" t="str">
        <f>IFERROR(RANK(H115,$H$7:$H$206,1),"")</f>
        <v/>
      </c>
      <c r="C115" s="5">
        <v>309</v>
      </c>
      <c r="D115" s="3" t="str">
        <f>IF(VLOOKUP(C115,[1]Dossardage!$B$4:$G$203,6,FALSE)="1000 m",VLOOKUP(C115,[1]Dossardage!$B$4:$G$203,2,FALSE),"")</f>
        <v/>
      </c>
      <c r="E115" s="3" t="str">
        <f>IF(VLOOKUP(C115,[1]Dossardage!$B$4:$G$203,6,FALSE)="1000 m",VLOOKUP(C115,[1]Dossardage!$B$4:$G$203,3,FALSE),"")</f>
        <v/>
      </c>
      <c r="F115" s="3" t="str">
        <f>IF(VLOOKUP(C115,[1]Dossardage!$B$4:$G$203,6,FALSE)="1000 m",VLOOKUP(C115,[1]Dossardage!$B$4:$G$203,4,FALSE),"")</f>
        <v/>
      </c>
      <c r="G115" s="3" t="str">
        <f>IF(VLOOKUP(C115,[1]Dossardage!$B$4:$G$203,6,FALSE)="1000 m",VLOOKUP(C115,[1]Dossardage!$B$4:$G$203,5,FALSE),"")</f>
        <v/>
      </c>
      <c r="H115" s="20"/>
      <c r="I115" s="10" t="str">
        <f>IFERROR(VLOOKUP(H115,$K$7:$L$56,2,TRUE),"0")</f>
        <v>0</v>
      </c>
    </row>
    <row r="116" spans="2:9" x14ac:dyDescent="0.25">
      <c r="B116" s="12" t="str">
        <f>IFERROR(RANK(H116,$H$7:$H$206,1),"")</f>
        <v/>
      </c>
      <c r="C116" s="5">
        <v>310</v>
      </c>
      <c r="D116" s="3" t="str">
        <f>IF(VLOOKUP(C116,[1]Dossardage!$B$4:$G$203,6,FALSE)="1000 m",VLOOKUP(C116,[1]Dossardage!$B$4:$G$203,2,FALSE),"")</f>
        <v/>
      </c>
      <c r="E116" s="3" t="str">
        <f>IF(VLOOKUP(C116,[1]Dossardage!$B$4:$G$203,6,FALSE)="1000 m",VLOOKUP(C116,[1]Dossardage!$B$4:$G$203,3,FALSE),"")</f>
        <v/>
      </c>
      <c r="F116" s="3" t="str">
        <f>IF(VLOOKUP(C116,[1]Dossardage!$B$4:$G$203,6,FALSE)="1000 m",VLOOKUP(C116,[1]Dossardage!$B$4:$G$203,4,FALSE),"")</f>
        <v/>
      </c>
      <c r="G116" s="3" t="str">
        <f>IF(VLOOKUP(C116,[1]Dossardage!$B$4:$G$203,6,FALSE)="1000 m",VLOOKUP(C116,[1]Dossardage!$B$4:$G$203,5,FALSE),"")</f>
        <v/>
      </c>
      <c r="H116" s="20"/>
      <c r="I116" s="10" t="str">
        <f>IFERROR(VLOOKUP(H116,$K$7:$L$56,2,TRUE),"0")</f>
        <v>0</v>
      </c>
    </row>
    <row r="117" spans="2:9" x14ac:dyDescent="0.25">
      <c r="B117" s="12" t="str">
        <f>IFERROR(RANK(H117,$H$7:$H$206,1),"")</f>
        <v/>
      </c>
      <c r="C117" s="5">
        <v>311</v>
      </c>
      <c r="D117" s="3" t="str">
        <f>IF(VLOOKUP(C117,[1]Dossardage!$B$4:$G$203,6,FALSE)="1000 m",VLOOKUP(C117,[1]Dossardage!$B$4:$G$203,2,FALSE),"")</f>
        <v/>
      </c>
      <c r="E117" s="3" t="str">
        <f>IF(VLOOKUP(C117,[1]Dossardage!$B$4:$G$203,6,FALSE)="1000 m",VLOOKUP(C117,[1]Dossardage!$B$4:$G$203,3,FALSE),"")</f>
        <v/>
      </c>
      <c r="F117" s="3" t="str">
        <f>IF(VLOOKUP(C117,[1]Dossardage!$B$4:$G$203,6,FALSE)="1000 m",VLOOKUP(C117,[1]Dossardage!$B$4:$G$203,4,FALSE),"")</f>
        <v/>
      </c>
      <c r="G117" s="3" t="str">
        <f>IF(VLOOKUP(C117,[1]Dossardage!$B$4:$G$203,6,FALSE)="1000 m",VLOOKUP(C117,[1]Dossardage!$B$4:$G$203,5,FALSE),"")</f>
        <v/>
      </c>
      <c r="H117" s="20"/>
      <c r="I117" s="10" t="str">
        <f>IFERROR(VLOOKUP(H117,$K$7:$L$56,2,TRUE),"0")</f>
        <v>0</v>
      </c>
    </row>
    <row r="118" spans="2:9" x14ac:dyDescent="0.25">
      <c r="B118" s="12" t="str">
        <f>IFERROR(RANK(H118,$H$7:$H$206,1),"")</f>
        <v/>
      </c>
      <c r="C118" s="5">
        <v>312</v>
      </c>
      <c r="D118" s="3" t="str">
        <f>IF(VLOOKUP(C118,[1]Dossardage!$B$4:$G$203,6,FALSE)="1000 m",VLOOKUP(C118,[1]Dossardage!$B$4:$G$203,2,FALSE),"")</f>
        <v/>
      </c>
      <c r="E118" s="3" t="str">
        <f>IF(VLOOKUP(C118,[1]Dossardage!$B$4:$G$203,6,FALSE)="1000 m",VLOOKUP(C118,[1]Dossardage!$B$4:$G$203,3,FALSE),"")</f>
        <v/>
      </c>
      <c r="F118" s="3" t="str">
        <f>IF(VLOOKUP(C118,[1]Dossardage!$B$4:$G$203,6,FALSE)="1000 m",VLOOKUP(C118,[1]Dossardage!$B$4:$G$203,4,FALSE),"")</f>
        <v/>
      </c>
      <c r="G118" s="3" t="str">
        <f>IF(VLOOKUP(C118,[1]Dossardage!$B$4:$G$203,6,FALSE)="1000 m",VLOOKUP(C118,[1]Dossardage!$B$4:$G$203,5,FALSE),"")</f>
        <v/>
      </c>
      <c r="H118" s="20"/>
      <c r="I118" s="10" t="str">
        <f>IFERROR(VLOOKUP(H118,$K$7:$L$56,2,TRUE),"0")</f>
        <v>0</v>
      </c>
    </row>
    <row r="119" spans="2:9" x14ac:dyDescent="0.25">
      <c r="B119" s="12">
        <f>IFERROR(RANK(H119,$H$7:$H$206,1),"")</f>
        <v>19</v>
      </c>
      <c r="C119" s="5">
        <v>313</v>
      </c>
      <c r="D119" s="3" t="str">
        <f>IF(VLOOKUP(C119,[1]Dossardage!$B$4:$G$203,6,FALSE)="1000 m",VLOOKUP(C119,[1]Dossardage!$B$4:$G$203,2,FALSE),"")</f>
        <v>CREPIN</v>
      </c>
      <c r="E119" s="3" t="str">
        <f>IF(VLOOKUP(C119,[1]Dossardage!$B$4:$G$203,6,FALSE)="1000 m",VLOOKUP(C119,[1]Dossardage!$B$4:$G$203,3,FALSE),"")</f>
        <v>DYLAN</v>
      </c>
      <c r="F119" s="3" t="str">
        <f>IF(VLOOKUP(C119,[1]Dossardage!$B$4:$G$203,6,FALSE)="1000 m",VLOOKUP(C119,[1]Dossardage!$B$4:$G$203,4,FALSE),"")</f>
        <v>BG</v>
      </c>
      <c r="G119" s="3" t="str">
        <f>IF(VLOOKUP(C119,[1]Dossardage!$B$4:$G$203,6,FALSE)="1000 m",VLOOKUP(C119,[1]Dossardage!$B$4:$G$203,5,FALSE),"")</f>
        <v>Collège les Deux Vallées</v>
      </c>
      <c r="H119" s="20">
        <v>4.0999999999999996</v>
      </c>
      <c r="I119" s="10">
        <f>IFERROR(VLOOKUP(H119,$K$7:$L$56,2,TRUE),"0")</f>
        <v>16</v>
      </c>
    </row>
    <row r="120" spans="2:9" x14ac:dyDescent="0.25">
      <c r="B120" s="12">
        <f>IFERROR(RANK(H120,$H$7:$H$206,1),"")</f>
        <v>6</v>
      </c>
      <c r="C120" s="5">
        <v>314</v>
      </c>
      <c r="D120" s="3" t="str">
        <f>IF(VLOOKUP(C120,[1]Dossardage!$B$4:$G$203,6,FALSE)="1000 m",VLOOKUP(C120,[1]Dossardage!$B$4:$G$203,2,FALSE),"")</f>
        <v>BOUILLEAUX</v>
      </c>
      <c r="E120" s="3" t="str">
        <f>IF(VLOOKUP(C120,[1]Dossardage!$B$4:$G$203,6,FALSE)="1000 m",VLOOKUP(C120,[1]Dossardage!$B$4:$G$203,3,FALSE),"")</f>
        <v>Kenny</v>
      </c>
      <c r="F120" s="3" t="str">
        <f>IF(VLOOKUP(C120,[1]Dossardage!$B$4:$G$203,6,FALSE)="1000 m",VLOOKUP(C120,[1]Dossardage!$B$4:$G$203,4,FALSE),"")</f>
        <v>BG</v>
      </c>
      <c r="G120" s="3" t="str">
        <f>IF(VLOOKUP(C120,[1]Dossardage!$B$4:$G$203,6,FALSE)="1000 m",VLOOKUP(C120,[1]Dossardage!$B$4:$G$203,5,FALSE),"")</f>
        <v>Collège les Deux Vallées</v>
      </c>
      <c r="H120" s="20">
        <v>3.39</v>
      </c>
      <c r="I120" s="10">
        <f>IFERROR(VLOOKUP(H120,$K$7:$L$56,2,TRUE),"0")</f>
        <v>22</v>
      </c>
    </row>
    <row r="121" spans="2:9" x14ac:dyDescent="0.25">
      <c r="B121" s="12">
        <f>IFERROR(RANK(H121,$H$7:$H$206,1),"")</f>
        <v>29</v>
      </c>
      <c r="C121" s="5">
        <v>315</v>
      </c>
      <c r="D121" s="3" t="str">
        <f>IF(VLOOKUP(C121,[1]Dossardage!$B$4:$G$203,6,FALSE)="1000 m",VLOOKUP(C121,[1]Dossardage!$B$4:$G$203,2,FALSE),"")</f>
        <v>GOLINVAL</v>
      </c>
      <c r="E121" s="3" t="str">
        <f>IF(VLOOKUP(C121,[1]Dossardage!$B$4:$G$203,6,FALSE)="1000 m",VLOOKUP(C121,[1]Dossardage!$B$4:$G$203,3,FALSE),"")</f>
        <v>Léo</v>
      </c>
      <c r="F121" s="3" t="str">
        <f>IF(VLOOKUP(C121,[1]Dossardage!$B$4:$G$203,6,FALSE)="1000 m",VLOOKUP(C121,[1]Dossardage!$B$4:$G$203,4,FALSE),"")</f>
        <v>BG</v>
      </c>
      <c r="G121" s="3" t="str">
        <f>IF(VLOOKUP(C121,[1]Dossardage!$B$4:$G$203,6,FALSE)="1000 m",VLOOKUP(C121,[1]Dossardage!$B$4:$G$203,5,FALSE),"")</f>
        <v>Collège les Deux Vallées</v>
      </c>
      <c r="H121" s="20">
        <v>4.2300000000000004</v>
      </c>
      <c r="I121" s="10">
        <f>IFERROR(VLOOKUP(H121,$K$7:$L$56,2,TRUE),"0")</f>
        <v>13</v>
      </c>
    </row>
    <row r="122" spans="2:9" x14ac:dyDescent="0.25">
      <c r="B122" s="12" t="str">
        <f>IFERROR(RANK(H122,$H$7:$H$206,1),"")</f>
        <v/>
      </c>
      <c r="C122" s="5">
        <v>316</v>
      </c>
      <c r="D122" s="3" t="str">
        <f>IF(VLOOKUP(C122,[1]Dossardage!$B$4:$G$203,6,FALSE)="1000 m",VLOOKUP(C122,[1]Dossardage!$B$4:$G$203,2,FALSE),"")</f>
        <v/>
      </c>
      <c r="E122" s="3" t="str">
        <f>IF(VLOOKUP(C122,[1]Dossardage!$B$4:$G$203,6,FALSE)="1000 m",VLOOKUP(C122,[1]Dossardage!$B$4:$G$203,3,FALSE),"")</f>
        <v/>
      </c>
      <c r="F122" s="3" t="str">
        <f>IF(VLOOKUP(C122,[1]Dossardage!$B$4:$G$203,6,FALSE)="1000 m",VLOOKUP(C122,[1]Dossardage!$B$4:$G$203,4,FALSE),"")</f>
        <v/>
      </c>
      <c r="G122" s="3" t="str">
        <f>IF(VLOOKUP(C122,[1]Dossardage!$B$4:$G$203,6,FALSE)="1000 m",VLOOKUP(C122,[1]Dossardage!$B$4:$G$203,5,FALSE),"")</f>
        <v/>
      </c>
      <c r="H122" s="20"/>
      <c r="I122" s="10" t="str">
        <f>IFERROR(VLOOKUP(H122,$K$7:$L$56,2,TRUE),"0")</f>
        <v>0</v>
      </c>
    </row>
    <row r="123" spans="2:9" x14ac:dyDescent="0.25">
      <c r="B123" s="12" t="str">
        <f>IFERROR(RANK(H123,$H$7:$H$206,1),"")</f>
        <v/>
      </c>
      <c r="C123" s="5">
        <v>317</v>
      </c>
      <c r="D123" s="3" t="str">
        <f>IF(VLOOKUP(C123,[1]Dossardage!$B$4:$G$203,6,FALSE)="1000 m",VLOOKUP(C123,[1]Dossardage!$B$4:$G$203,2,FALSE),"")</f>
        <v/>
      </c>
      <c r="E123" s="3" t="str">
        <f>IF(VLOOKUP(C123,[1]Dossardage!$B$4:$G$203,6,FALSE)="1000 m",VLOOKUP(C123,[1]Dossardage!$B$4:$G$203,3,FALSE),"")</f>
        <v/>
      </c>
      <c r="F123" s="3" t="str">
        <f>IF(VLOOKUP(C123,[1]Dossardage!$B$4:$G$203,6,FALSE)="1000 m",VLOOKUP(C123,[1]Dossardage!$B$4:$G$203,4,FALSE),"")</f>
        <v/>
      </c>
      <c r="G123" s="3" t="str">
        <f>IF(VLOOKUP(C123,[1]Dossardage!$B$4:$G$203,6,FALSE)="1000 m",VLOOKUP(C123,[1]Dossardage!$B$4:$G$203,5,FALSE),"")</f>
        <v/>
      </c>
      <c r="H123" s="20"/>
      <c r="I123" s="10" t="str">
        <f>IFERROR(VLOOKUP(H123,$K$7:$L$56,2,TRUE),"0")</f>
        <v>0</v>
      </c>
    </row>
    <row r="124" spans="2:9" x14ac:dyDescent="0.25">
      <c r="B124" s="12">
        <f>IFERROR(RANK(H124,$H$7:$H$206,1),"")</f>
        <v>16</v>
      </c>
      <c r="C124" s="5">
        <v>318</v>
      </c>
      <c r="D124" s="3" t="str">
        <f>IF(VLOOKUP(C124,[1]Dossardage!$B$4:$G$203,6,FALSE)="1000 m",VLOOKUP(C124,[1]Dossardage!$B$4:$G$203,2,FALSE),"")</f>
        <v>DEMISSY</v>
      </c>
      <c r="E124" s="3" t="str">
        <f>IF(VLOOKUP(C124,[1]Dossardage!$B$4:$G$203,6,FALSE)="1000 m",VLOOKUP(C124,[1]Dossardage!$B$4:$G$203,3,FALSE),"")</f>
        <v>Jules</v>
      </c>
      <c r="F124" s="3" t="str">
        <f>IF(VLOOKUP(C124,[1]Dossardage!$B$4:$G$203,6,FALSE)="1000 m",VLOOKUP(C124,[1]Dossardage!$B$4:$G$203,4,FALSE),"")</f>
        <v>BG</v>
      </c>
      <c r="G124" s="3" t="str">
        <f>IF(VLOOKUP(C124,[1]Dossardage!$B$4:$G$203,6,FALSE)="1000 m",VLOOKUP(C124,[1]Dossardage!$B$4:$G$203,5,FALSE),"")</f>
        <v>Collège Marie-Hélène Cardot</v>
      </c>
      <c r="H124" s="20">
        <v>3.53</v>
      </c>
      <c r="I124" s="10">
        <f>IFERROR(VLOOKUP(H124,$K$7:$L$56,2,TRUE),"0")</f>
        <v>19</v>
      </c>
    </row>
    <row r="125" spans="2:9" x14ac:dyDescent="0.25">
      <c r="B125" s="12">
        <f>IFERROR(RANK(H125,$H$7:$H$206,1),"")</f>
        <v>33</v>
      </c>
      <c r="C125" s="5">
        <v>319</v>
      </c>
      <c r="D125" s="3" t="str">
        <f>IF(VLOOKUP(C125,[1]Dossardage!$B$4:$G$203,6,FALSE)="1000 m",VLOOKUP(C125,[1]Dossardage!$B$4:$G$203,2,FALSE),"")</f>
        <v>GUILLEMIN</v>
      </c>
      <c r="E125" s="3" t="str">
        <f>IF(VLOOKUP(C125,[1]Dossardage!$B$4:$G$203,6,FALSE)="1000 m",VLOOKUP(C125,[1]Dossardage!$B$4:$G$203,3,FALSE),"")</f>
        <v>Ange</v>
      </c>
      <c r="F125" s="3" t="str">
        <f>IF(VLOOKUP(C125,[1]Dossardage!$B$4:$G$203,6,FALSE)="1000 m",VLOOKUP(C125,[1]Dossardage!$B$4:$G$203,4,FALSE),"")</f>
        <v>BG</v>
      </c>
      <c r="G125" s="3" t="str">
        <f>IF(VLOOKUP(C125,[1]Dossardage!$B$4:$G$203,6,FALSE)="1000 m",VLOOKUP(C125,[1]Dossardage!$B$4:$G$203,5,FALSE),"")</f>
        <v>Collège Marie-Hélène Cardot</v>
      </c>
      <c r="H125" s="20">
        <v>4.3899999999999997</v>
      </c>
      <c r="I125" s="10">
        <f>IFERROR(VLOOKUP(H125,$K$7:$L$56,2,TRUE),"0")</f>
        <v>10</v>
      </c>
    </row>
    <row r="126" spans="2:9" x14ac:dyDescent="0.25">
      <c r="B126" s="12" t="str">
        <f>IFERROR(RANK(H126,$H$7:$H$206,1),"")</f>
        <v/>
      </c>
      <c r="C126" s="5">
        <v>320</v>
      </c>
      <c r="D126" s="3" t="str">
        <f>IF(VLOOKUP(C126,[1]Dossardage!$B$4:$G$203,6,FALSE)="1000 m",VLOOKUP(C126,[1]Dossardage!$B$4:$G$203,2,FALSE),"")</f>
        <v/>
      </c>
      <c r="E126" s="3" t="str">
        <f>IF(VLOOKUP(C126,[1]Dossardage!$B$4:$G$203,6,FALSE)="1000 m",VLOOKUP(C126,[1]Dossardage!$B$4:$G$203,3,FALSE),"")</f>
        <v/>
      </c>
      <c r="F126" s="3" t="str">
        <f>IF(VLOOKUP(C126,[1]Dossardage!$B$4:$G$203,6,FALSE)="1000 m",VLOOKUP(C126,[1]Dossardage!$B$4:$G$203,4,FALSE),"")</f>
        <v/>
      </c>
      <c r="G126" s="3" t="str">
        <f>IF(VLOOKUP(C126,[1]Dossardage!$B$4:$G$203,6,FALSE)="1000 m",VLOOKUP(C126,[1]Dossardage!$B$4:$G$203,5,FALSE),"")</f>
        <v/>
      </c>
      <c r="H126" s="20"/>
      <c r="I126" s="10" t="str">
        <f>IFERROR(VLOOKUP(H126,$K$7:$L$56,2,TRUE),"0")</f>
        <v>0</v>
      </c>
    </row>
    <row r="127" spans="2:9" x14ac:dyDescent="0.25">
      <c r="B127" s="12" t="str">
        <f>IFERROR(RANK(H127,$H$7:$H$206,1),"")</f>
        <v/>
      </c>
      <c r="C127" s="5">
        <v>321</v>
      </c>
      <c r="D127" s="3" t="str">
        <f>IF(VLOOKUP(C127,[1]Dossardage!$B$4:$G$203,6,FALSE)="1000 m",VLOOKUP(C127,[1]Dossardage!$B$4:$G$203,2,FALSE),"")</f>
        <v/>
      </c>
      <c r="E127" s="3" t="str">
        <f>IF(VLOOKUP(C127,[1]Dossardage!$B$4:$G$203,6,FALSE)="1000 m",VLOOKUP(C127,[1]Dossardage!$B$4:$G$203,3,FALSE),"")</f>
        <v/>
      </c>
      <c r="F127" s="3" t="str">
        <f>IF(VLOOKUP(C127,[1]Dossardage!$B$4:$G$203,6,FALSE)="1000 m",VLOOKUP(C127,[1]Dossardage!$B$4:$G$203,4,FALSE),"")</f>
        <v/>
      </c>
      <c r="G127" s="3" t="str">
        <f>IF(VLOOKUP(C127,[1]Dossardage!$B$4:$G$203,6,FALSE)="1000 m",VLOOKUP(C127,[1]Dossardage!$B$4:$G$203,5,FALSE),"")</f>
        <v/>
      </c>
      <c r="H127" s="20"/>
      <c r="I127" s="10" t="str">
        <f>IFERROR(VLOOKUP(H127,$K$7:$L$56,2,TRUE),"0")</f>
        <v>0</v>
      </c>
    </row>
    <row r="128" spans="2:9" x14ac:dyDescent="0.25">
      <c r="B128" s="12" t="str">
        <f>IFERROR(RANK(H128,$H$7:$H$206,1),"")</f>
        <v/>
      </c>
      <c r="C128" s="5">
        <v>322</v>
      </c>
      <c r="D128" s="3" t="str">
        <f>IF(VLOOKUP(C128,[1]Dossardage!$B$4:$G$203,6,FALSE)="1000 m",VLOOKUP(C128,[1]Dossardage!$B$4:$G$203,2,FALSE),"")</f>
        <v/>
      </c>
      <c r="E128" s="3" t="str">
        <f>IF(VLOOKUP(C128,[1]Dossardage!$B$4:$G$203,6,FALSE)="1000 m",VLOOKUP(C128,[1]Dossardage!$B$4:$G$203,3,FALSE),"")</f>
        <v/>
      </c>
      <c r="F128" s="3" t="str">
        <f>IF(VLOOKUP(C128,[1]Dossardage!$B$4:$G$203,6,FALSE)="1000 m",VLOOKUP(C128,[1]Dossardage!$B$4:$G$203,4,FALSE),"")</f>
        <v/>
      </c>
      <c r="G128" s="3" t="str">
        <f>IF(VLOOKUP(C128,[1]Dossardage!$B$4:$G$203,6,FALSE)="1000 m",VLOOKUP(C128,[1]Dossardage!$B$4:$G$203,5,FALSE),"")</f>
        <v/>
      </c>
      <c r="H128" s="20"/>
      <c r="I128" s="10" t="str">
        <f>IFERROR(VLOOKUP(H128,$K$7:$L$56,2,TRUE),"0")</f>
        <v>0</v>
      </c>
    </row>
    <row r="129" spans="2:9" x14ac:dyDescent="0.25">
      <c r="B129" s="12" t="str">
        <f>IFERROR(RANK(H129,$H$7:$H$206,1),"")</f>
        <v/>
      </c>
      <c r="C129" s="5">
        <v>323</v>
      </c>
      <c r="D129" s="3" t="str">
        <f>IF(VLOOKUP(C129,[1]Dossardage!$B$4:$G$203,6,FALSE)="1000 m",VLOOKUP(C129,[1]Dossardage!$B$4:$G$203,2,FALSE),"")</f>
        <v/>
      </c>
      <c r="E129" s="3" t="str">
        <f>IF(VLOOKUP(C129,[1]Dossardage!$B$4:$G$203,6,FALSE)="1000 m",VLOOKUP(C129,[1]Dossardage!$B$4:$G$203,3,FALSE),"")</f>
        <v/>
      </c>
      <c r="F129" s="3" t="str">
        <f>IF(VLOOKUP(C129,[1]Dossardage!$B$4:$G$203,6,FALSE)="1000 m",VLOOKUP(C129,[1]Dossardage!$B$4:$G$203,4,FALSE),"")</f>
        <v/>
      </c>
      <c r="G129" s="3" t="str">
        <f>IF(VLOOKUP(C129,[1]Dossardage!$B$4:$G$203,6,FALSE)="1000 m",VLOOKUP(C129,[1]Dossardage!$B$4:$G$203,5,FALSE),"")</f>
        <v/>
      </c>
      <c r="H129" s="20"/>
      <c r="I129" s="10" t="str">
        <f>IFERROR(VLOOKUP(H129,$K$7:$L$56,2,TRUE),"0")</f>
        <v>0</v>
      </c>
    </row>
    <row r="130" spans="2:9" x14ac:dyDescent="0.25">
      <c r="B130" s="12" t="str">
        <f>IFERROR(RANK(H130,$H$7:$H$206,1),"")</f>
        <v/>
      </c>
      <c r="C130" s="5">
        <v>324</v>
      </c>
      <c r="D130" s="3" t="str">
        <f>IF(VLOOKUP(C130,[1]Dossardage!$B$4:$G$203,6,FALSE)="1000 m",VLOOKUP(C130,[1]Dossardage!$B$4:$G$203,2,FALSE),"")</f>
        <v/>
      </c>
      <c r="E130" s="3" t="str">
        <f>IF(VLOOKUP(C130,[1]Dossardage!$B$4:$G$203,6,FALSE)="1000 m",VLOOKUP(C130,[1]Dossardage!$B$4:$G$203,3,FALSE),"")</f>
        <v/>
      </c>
      <c r="F130" s="3" t="str">
        <f>IF(VLOOKUP(C130,[1]Dossardage!$B$4:$G$203,6,FALSE)="1000 m",VLOOKUP(C130,[1]Dossardage!$B$4:$G$203,4,FALSE),"")</f>
        <v/>
      </c>
      <c r="G130" s="3" t="str">
        <f>IF(VLOOKUP(C130,[1]Dossardage!$B$4:$G$203,6,FALSE)="1000 m",VLOOKUP(C130,[1]Dossardage!$B$4:$G$203,5,FALSE),"")</f>
        <v/>
      </c>
      <c r="H130" s="20"/>
      <c r="I130" s="10" t="str">
        <f>IFERROR(VLOOKUP(H130,$K$7:$L$56,2,TRUE),"0")</f>
        <v>0</v>
      </c>
    </row>
    <row r="131" spans="2:9" x14ac:dyDescent="0.25">
      <c r="B131" s="12" t="str">
        <f>IFERROR(RANK(H131,$H$7:$H$206,1),"")</f>
        <v/>
      </c>
      <c r="C131" s="5">
        <v>325</v>
      </c>
      <c r="D131" s="3" t="str">
        <f>IF(VLOOKUP(C131,[1]Dossardage!$B$4:$G$203,6,FALSE)="1000 m",VLOOKUP(C131,[1]Dossardage!$B$4:$G$203,2,FALSE),"")</f>
        <v/>
      </c>
      <c r="E131" s="3" t="str">
        <f>IF(VLOOKUP(C131,[1]Dossardage!$B$4:$G$203,6,FALSE)="1000 m",VLOOKUP(C131,[1]Dossardage!$B$4:$G$203,3,FALSE),"")</f>
        <v/>
      </c>
      <c r="F131" s="3" t="str">
        <f>IF(VLOOKUP(C131,[1]Dossardage!$B$4:$G$203,6,FALSE)="1000 m",VLOOKUP(C131,[1]Dossardage!$B$4:$G$203,4,FALSE),"")</f>
        <v/>
      </c>
      <c r="G131" s="3" t="str">
        <f>IF(VLOOKUP(C131,[1]Dossardage!$B$4:$G$203,6,FALSE)="1000 m",VLOOKUP(C131,[1]Dossardage!$B$4:$G$203,5,FALSE),"")</f>
        <v/>
      </c>
      <c r="H131" s="20"/>
      <c r="I131" s="10" t="str">
        <f>IFERROR(VLOOKUP(H131,$K$7:$L$56,2,TRUE),"0")</f>
        <v>0</v>
      </c>
    </row>
    <row r="132" spans="2:9" x14ac:dyDescent="0.25">
      <c r="B132" s="12" t="str">
        <f>IFERROR(RANK(H132,$H$7:$H$206,1),"")</f>
        <v/>
      </c>
      <c r="C132" s="5">
        <v>326</v>
      </c>
      <c r="D132" s="3" t="str">
        <f>IF(VLOOKUP(C132,[1]Dossardage!$B$4:$G$203,6,FALSE)="1000 m",VLOOKUP(C132,[1]Dossardage!$B$4:$G$203,2,FALSE),"")</f>
        <v/>
      </c>
      <c r="E132" s="3" t="str">
        <f>IF(VLOOKUP(C132,[1]Dossardage!$B$4:$G$203,6,FALSE)="1000 m",VLOOKUP(C132,[1]Dossardage!$B$4:$G$203,3,FALSE),"")</f>
        <v/>
      </c>
      <c r="F132" s="3" t="str">
        <f>IF(VLOOKUP(C132,[1]Dossardage!$B$4:$G$203,6,FALSE)="1000 m",VLOOKUP(C132,[1]Dossardage!$B$4:$G$203,4,FALSE),"")</f>
        <v/>
      </c>
      <c r="G132" s="3" t="str">
        <f>IF(VLOOKUP(C132,[1]Dossardage!$B$4:$G$203,6,FALSE)="1000 m",VLOOKUP(C132,[1]Dossardage!$B$4:$G$203,5,FALSE),"")</f>
        <v/>
      </c>
      <c r="H132" s="20"/>
      <c r="I132" s="10" t="str">
        <f>IFERROR(VLOOKUP(H132,$K$7:$L$56,2,TRUE),"0")</f>
        <v>0</v>
      </c>
    </row>
    <row r="133" spans="2:9" x14ac:dyDescent="0.25">
      <c r="B133" s="12" t="str">
        <f>IFERROR(RANK(H133,$H$7:$H$206,1),"")</f>
        <v/>
      </c>
      <c r="C133" s="5">
        <v>327</v>
      </c>
      <c r="D133" s="3" t="str">
        <f>IF(VLOOKUP(C133,[1]Dossardage!$B$4:$G$203,6,FALSE)="1000 m",VLOOKUP(C133,[1]Dossardage!$B$4:$G$203,2,FALSE),"")</f>
        <v/>
      </c>
      <c r="E133" s="3" t="str">
        <f>IF(VLOOKUP(C133,[1]Dossardage!$B$4:$G$203,6,FALSE)="1000 m",VLOOKUP(C133,[1]Dossardage!$B$4:$G$203,3,FALSE),"")</f>
        <v/>
      </c>
      <c r="F133" s="3" t="str">
        <f>IF(VLOOKUP(C133,[1]Dossardage!$B$4:$G$203,6,FALSE)="1000 m",VLOOKUP(C133,[1]Dossardage!$B$4:$G$203,4,FALSE),"")</f>
        <v/>
      </c>
      <c r="G133" s="3" t="str">
        <f>IF(VLOOKUP(C133,[1]Dossardage!$B$4:$G$203,6,FALSE)="1000 m",VLOOKUP(C133,[1]Dossardage!$B$4:$G$203,5,FALSE),"")</f>
        <v/>
      </c>
      <c r="H133" s="20"/>
      <c r="I133" s="10" t="str">
        <f>IFERROR(VLOOKUP(H133,$K$7:$L$56,2,TRUE),"0")</f>
        <v>0</v>
      </c>
    </row>
    <row r="134" spans="2:9" x14ac:dyDescent="0.25">
      <c r="B134" s="12" t="str">
        <f>IFERROR(RANK(H134,$H$7:$H$206,1),"")</f>
        <v/>
      </c>
      <c r="C134" s="5">
        <v>328</v>
      </c>
      <c r="D134" s="3" t="str">
        <f>IF(VLOOKUP(C134,[1]Dossardage!$B$4:$G$203,6,FALSE)="1000 m",VLOOKUP(C134,[1]Dossardage!$B$4:$G$203,2,FALSE),"")</f>
        <v/>
      </c>
      <c r="E134" s="3" t="str">
        <f>IF(VLOOKUP(C134,[1]Dossardage!$B$4:$G$203,6,FALSE)="1000 m",VLOOKUP(C134,[1]Dossardage!$B$4:$G$203,3,FALSE),"")</f>
        <v/>
      </c>
      <c r="F134" s="3" t="str">
        <f>IF(VLOOKUP(C134,[1]Dossardage!$B$4:$G$203,6,FALSE)="1000 m",VLOOKUP(C134,[1]Dossardage!$B$4:$G$203,4,FALSE),"")</f>
        <v/>
      </c>
      <c r="G134" s="3" t="str">
        <f>IF(VLOOKUP(C134,[1]Dossardage!$B$4:$G$203,6,FALSE)="1000 m",VLOOKUP(C134,[1]Dossardage!$B$4:$G$203,5,FALSE),"")</f>
        <v/>
      </c>
      <c r="H134" s="20"/>
      <c r="I134" s="10" t="str">
        <f>IFERROR(VLOOKUP(H134,$K$7:$L$56,2,TRUE),"0")</f>
        <v>0</v>
      </c>
    </row>
    <row r="135" spans="2:9" x14ac:dyDescent="0.25">
      <c r="B135" s="12" t="str">
        <f>IFERROR(RANK(H135,$H$7:$H$206,1),"")</f>
        <v/>
      </c>
      <c r="C135" s="5">
        <v>329</v>
      </c>
      <c r="D135" s="3" t="str">
        <f>IF(VLOOKUP(C135,[1]Dossardage!$B$4:$G$203,6,FALSE)="1000 m",VLOOKUP(C135,[1]Dossardage!$B$4:$G$203,2,FALSE),"")</f>
        <v/>
      </c>
      <c r="E135" s="3" t="str">
        <f>IF(VLOOKUP(C135,[1]Dossardage!$B$4:$G$203,6,FALSE)="1000 m",VLOOKUP(C135,[1]Dossardage!$B$4:$G$203,3,FALSE),"")</f>
        <v/>
      </c>
      <c r="F135" s="3" t="str">
        <f>IF(VLOOKUP(C135,[1]Dossardage!$B$4:$G$203,6,FALSE)="1000 m",VLOOKUP(C135,[1]Dossardage!$B$4:$G$203,4,FALSE),"")</f>
        <v/>
      </c>
      <c r="G135" s="3" t="str">
        <f>IF(VLOOKUP(C135,[1]Dossardage!$B$4:$G$203,6,FALSE)="1000 m",VLOOKUP(C135,[1]Dossardage!$B$4:$G$203,5,FALSE),"")</f>
        <v/>
      </c>
      <c r="H135" s="20"/>
      <c r="I135" s="10" t="str">
        <f>IFERROR(VLOOKUP(H135,$K$7:$L$56,2,TRUE),"0")</f>
        <v>0</v>
      </c>
    </row>
    <row r="136" spans="2:9" x14ac:dyDescent="0.25">
      <c r="B136" s="12" t="str">
        <f>IFERROR(RANK(H136,$H$7:$H$206,1),"")</f>
        <v/>
      </c>
      <c r="C136" s="5">
        <v>330</v>
      </c>
      <c r="D136" s="3" t="str">
        <f>IF(VLOOKUP(C136,[1]Dossardage!$B$4:$G$203,6,FALSE)="1000 m",VLOOKUP(C136,[1]Dossardage!$B$4:$G$203,2,FALSE),"")</f>
        <v/>
      </c>
      <c r="E136" s="3" t="str">
        <f>IF(VLOOKUP(C136,[1]Dossardage!$B$4:$G$203,6,FALSE)="1000 m",VLOOKUP(C136,[1]Dossardage!$B$4:$G$203,3,FALSE),"")</f>
        <v/>
      </c>
      <c r="F136" s="3" t="str">
        <f>IF(VLOOKUP(C136,[1]Dossardage!$B$4:$G$203,6,FALSE)="1000 m",VLOOKUP(C136,[1]Dossardage!$B$4:$G$203,4,FALSE),"")</f>
        <v/>
      </c>
      <c r="G136" s="3" t="str">
        <f>IF(VLOOKUP(C136,[1]Dossardage!$B$4:$G$203,6,FALSE)="1000 m",VLOOKUP(C136,[1]Dossardage!$B$4:$G$203,5,FALSE),"")</f>
        <v/>
      </c>
      <c r="H136" s="20"/>
      <c r="I136" s="10" t="str">
        <f>IFERROR(VLOOKUP(H136,$K$7:$L$56,2,TRUE),"0")</f>
        <v>0</v>
      </c>
    </row>
    <row r="137" spans="2:9" x14ac:dyDescent="0.25">
      <c r="B137" s="12" t="str">
        <f>IFERROR(RANK(H137,$H$7:$H$206,1),"")</f>
        <v/>
      </c>
      <c r="C137" s="5">
        <v>331</v>
      </c>
      <c r="D137" s="3" t="str">
        <f>IF(VLOOKUP(C137,[1]Dossardage!$B$4:$G$203,6,FALSE)="1000 m",VLOOKUP(C137,[1]Dossardage!$B$4:$G$203,2,FALSE),"")</f>
        <v/>
      </c>
      <c r="E137" s="3" t="str">
        <f>IF(VLOOKUP(C137,[1]Dossardage!$B$4:$G$203,6,FALSE)="1000 m",VLOOKUP(C137,[1]Dossardage!$B$4:$G$203,3,FALSE),"")</f>
        <v/>
      </c>
      <c r="F137" s="3" t="str">
        <f>IF(VLOOKUP(C137,[1]Dossardage!$B$4:$G$203,6,FALSE)="1000 m",VLOOKUP(C137,[1]Dossardage!$B$4:$G$203,4,FALSE),"")</f>
        <v/>
      </c>
      <c r="G137" s="3" t="str">
        <f>IF(VLOOKUP(C137,[1]Dossardage!$B$4:$G$203,6,FALSE)="1000 m",VLOOKUP(C137,[1]Dossardage!$B$4:$G$203,5,FALSE),"")</f>
        <v/>
      </c>
      <c r="H137" s="20"/>
      <c r="I137" s="10" t="str">
        <f>IFERROR(VLOOKUP(H137,$K$7:$L$56,2,TRUE),"0")</f>
        <v>0</v>
      </c>
    </row>
    <row r="138" spans="2:9" x14ac:dyDescent="0.25">
      <c r="B138" s="12" t="str">
        <f>IFERROR(RANK(H138,$H$7:$H$206,1),"")</f>
        <v/>
      </c>
      <c r="C138" s="5">
        <v>332</v>
      </c>
      <c r="D138" s="3" t="str">
        <f>IF(VLOOKUP(C138,[1]Dossardage!$B$4:$G$203,6,FALSE)="1000 m",VLOOKUP(C138,[1]Dossardage!$B$4:$G$203,2,FALSE),"")</f>
        <v/>
      </c>
      <c r="E138" s="3" t="str">
        <f>IF(VLOOKUP(C138,[1]Dossardage!$B$4:$G$203,6,FALSE)="1000 m",VLOOKUP(C138,[1]Dossardage!$B$4:$G$203,3,FALSE),"")</f>
        <v/>
      </c>
      <c r="F138" s="3" t="str">
        <f>IF(VLOOKUP(C138,[1]Dossardage!$B$4:$G$203,6,FALSE)="1000 m",VLOOKUP(C138,[1]Dossardage!$B$4:$G$203,4,FALSE),"")</f>
        <v/>
      </c>
      <c r="G138" s="3" t="str">
        <f>IF(VLOOKUP(C138,[1]Dossardage!$B$4:$G$203,6,FALSE)="1000 m",VLOOKUP(C138,[1]Dossardage!$B$4:$G$203,5,FALSE),"")</f>
        <v/>
      </c>
      <c r="H138" s="20"/>
      <c r="I138" s="10" t="str">
        <f>IFERROR(VLOOKUP(H138,$K$7:$L$56,2,TRUE),"0")</f>
        <v>0</v>
      </c>
    </row>
    <row r="139" spans="2:9" x14ac:dyDescent="0.25">
      <c r="B139" s="12" t="str">
        <f>IFERROR(RANK(H139,$H$7:$H$206,1),"")</f>
        <v/>
      </c>
      <c r="C139" s="5">
        <v>333</v>
      </c>
      <c r="D139" s="3" t="str">
        <f>IF(VLOOKUP(C139,[1]Dossardage!$B$4:$G$203,6,FALSE)="1000 m",VLOOKUP(C139,[1]Dossardage!$B$4:$G$203,2,FALSE),"")</f>
        <v/>
      </c>
      <c r="E139" s="3" t="str">
        <f>IF(VLOOKUP(C139,[1]Dossardage!$B$4:$G$203,6,FALSE)="1000 m",VLOOKUP(C139,[1]Dossardage!$B$4:$G$203,3,FALSE),"")</f>
        <v/>
      </c>
      <c r="F139" s="3" t="str">
        <f>IF(VLOOKUP(C139,[1]Dossardage!$B$4:$G$203,6,FALSE)="1000 m",VLOOKUP(C139,[1]Dossardage!$B$4:$G$203,4,FALSE),"")</f>
        <v/>
      </c>
      <c r="G139" s="3" t="str">
        <f>IF(VLOOKUP(C139,[1]Dossardage!$B$4:$G$203,6,FALSE)="1000 m",VLOOKUP(C139,[1]Dossardage!$B$4:$G$203,5,FALSE),"")</f>
        <v/>
      </c>
      <c r="H139" s="20"/>
      <c r="I139" s="10" t="str">
        <f>IFERROR(VLOOKUP(H139,$K$7:$L$56,2,TRUE),"0")</f>
        <v>0</v>
      </c>
    </row>
    <row r="140" spans="2:9" x14ac:dyDescent="0.25">
      <c r="B140" s="12" t="str">
        <f>IFERROR(RANK(H140,$H$7:$H$206,1),"")</f>
        <v/>
      </c>
      <c r="C140" s="5">
        <v>334</v>
      </c>
      <c r="D140" s="3" t="str">
        <f>IF(VLOOKUP(C140,[1]Dossardage!$B$4:$G$203,6,FALSE)="1000 m",VLOOKUP(C140,[1]Dossardage!$B$4:$G$203,2,FALSE),"")</f>
        <v/>
      </c>
      <c r="E140" s="3" t="str">
        <f>IF(VLOOKUP(C140,[1]Dossardage!$B$4:$G$203,6,FALSE)="1000 m",VLOOKUP(C140,[1]Dossardage!$B$4:$G$203,3,FALSE),"")</f>
        <v/>
      </c>
      <c r="F140" s="3" t="str">
        <f>IF(VLOOKUP(C140,[1]Dossardage!$B$4:$G$203,6,FALSE)="1000 m",VLOOKUP(C140,[1]Dossardage!$B$4:$G$203,4,FALSE),"")</f>
        <v/>
      </c>
      <c r="G140" s="3" t="str">
        <f>IF(VLOOKUP(C140,[1]Dossardage!$B$4:$G$203,6,FALSE)="1000 m",VLOOKUP(C140,[1]Dossardage!$B$4:$G$203,5,FALSE),"")</f>
        <v/>
      </c>
      <c r="H140" s="20"/>
      <c r="I140" s="10" t="str">
        <f>IFERROR(VLOOKUP(H140,$K$7:$L$56,2,TRUE),"0")</f>
        <v>0</v>
      </c>
    </row>
    <row r="141" spans="2:9" x14ac:dyDescent="0.25">
      <c r="B141" s="12" t="str">
        <f>IFERROR(RANK(H141,$H$7:$H$206,1),"")</f>
        <v/>
      </c>
      <c r="C141" s="5">
        <v>335</v>
      </c>
      <c r="D141" s="3" t="str">
        <f>IF(VLOOKUP(C141,[1]Dossardage!$B$4:$G$203,6,FALSE)="1000 m",VLOOKUP(C141,[1]Dossardage!$B$4:$G$203,2,FALSE),"")</f>
        <v/>
      </c>
      <c r="E141" s="3" t="str">
        <f>IF(VLOOKUP(C141,[1]Dossardage!$B$4:$G$203,6,FALSE)="1000 m",VLOOKUP(C141,[1]Dossardage!$B$4:$G$203,3,FALSE),"")</f>
        <v/>
      </c>
      <c r="F141" s="3" t="str">
        <f>IF(VLOOKUP(C141,[1]Dossardage!$B$4:$G$203,6,FALSE)="1000 m",VLOOKUP(C141,[1]Dossardage!$B$4:$G$203,4,FALSE),"")</f>
        <v/>
      </c>
      <c r="G141" s="3" t="str">
        <f>IF(VLOOKUP(C141,[1]Dossardage!$B$4:$G$203,6,FALSE)="1000 m",VLOOKUP(C141,[1]Dossardage!$B$4:$G$203,5,FALSE),"")</f>
        <v/>
      </c>
      <c r="H141" s="20"/>
      <c r="I141" s="10" t="str">
        <f>IFERROR(VLOOKUP(H141,$K$7:$L$56,2,TRUE),"0")</f>
        <v>0</v>
      </c>
    </row>
    <row r="142" spans="2:9" x14ac:dyDescent="0.25">
      <c r="B142" s="12" t="str">
        <f>IFERROR(RANK(H142,$H$7:$H$206,1),"")</f>
        <v/>
      </c>
      <c r="C142" s="5">
        <v>336</v>
      </c>
      <c r="D142" s="3" t="str">
        <f>IF(VLOOKUP(C142,[1]Dossardage!$B$4:$G$203,6,FALSE)="1000 m",VLOOKUP(C142,[1]Dossardage!$B$4:$G$203,2,FALSE),"")</f>
        <v/>
      </c>
      <c r="E142" s="3" t="str">
        <f>IF(VLOOKUP(C142,[1]Dossardage!$B$4:$G$203,6,FALSE)="1000 m",VLOOKUP(C142,[1]Dossardage!$B$4:$G$203,3,FALSE),"")</f>
        <v/>
      </c>
      <c r="F142" s="3" t="str">
        <f>IF(VLOOKUP(C142,[1]Dossardage!$B$4:$G$203,6,FALSE)="1000 m",VLOOKUP(C142,[1]Dossardage!$B$4:$G$203,4,FALSE),"")</f>
        <v/>
      </c>
      <c r="G142" s="3" t="str">
        <f>IF(VLOOKUP(C142,[1]Dossardage!$B$4:$G$203,6,FALSE)="1000 m",VLOOKUP(C142,[1]Dossardage!$B$4:$G$203,5,FALSE),"")</f>
        <v/>
      </c>
      <c r="H142" s="20"/>
      <c r="I142" s="10" t="str">
        <f>IFERROR(VLOOKUP(H142,$K$7:$L$56,2,TRUE),"0")</f>
        <v>0</v>
      </c>
    </row>
    <row r="143" spans="2:9" x14ac:dyDescent="0.25">
      <c r="B143" s="12" t="str">
        <f>IFERROR(RANK(H143,$H$7:$H$206,1),"")</f>
        <v/>
      </c>
      <c r="C143" s="5">
        <v>337</v>
      </c>
      <c r="D143" s="3" t="str">
        <f>IF(VLOOKUP(C143,[1]Dossardage!$B$4:$G$203,6,FALSE)="1000 m",VLOOKUP(C143,[1]Dossardage!$B$4:$G$203,2,FALSE),"")</f>
        <v/>
      </c>
      <c r="E143" s="3" t="str">
        <f>IF(VLOOKUP(C143,[1]Dossardage!$B$4:$G$203,6,FALSE)="1000 m",VLOOKUP(C143,[1]Dossardage!$B$4:$G$203,3,FALSE),"")</f>
        <v/>
      </c>
      <c r="F143" s="3" t="str">
        <f>IF(VLOOKUP(C143,[1]Dossardage!$B$4:$G$203,6,FALSE)="1000 m",VLOOKUP(C143,[1]Dossardage!$B$4:$G$203,4,FALSE),"")</f>
        <v/>
      </c>
      <c r="G143" s="3" t="str">
        <f>IF(VLOOKUP(C143,[1]Dossardage!$B$4:$G$203,6,FALSE)="1000 m",VLOOKUP(C143,[1]Dossardage!$B$4:$G$203,5,FALSE),"")</f>
        <v/>
      </c>
      <c r="H143" s="20"/>
      <c r="I143" s="10" t="str">
        <f>IFERROR(VLOOKUP(H143,$K$7:$L$56,2,TRUE),"0")</f>
        <v>0</v>
      </c>
    </row>
    <row r="144" spans="2:9" x14ac:dyDescent="0.25">
      <c r="B144" s="12">
        <f>IFERROR(RANK(H144,$H$7:$H$206,1),"")</f>
        <v>3</v>
      </c>
      <c r="C144" s="5">
        <v>338</v>
      </c>
      <c r="D144" s="3" t="str">
        <f>IF(VLOOKUP(C144,[1]Dossardage!$B$4:$G$203,6,FALSE)="1000 m",VLOOKUP(C144,[1]Dossardage!$B$4:$G$203,2,FALSE),"")</f>
        <v>MILLOT</v>
      </c>
      <c r="E144" s="3" t="str">
        <f>IF(VLOOKUP(C144,[1]Dossardage!$B$4:$G$203,6,FALSE)="1000 m",VLOOKUP(C144,[1]Dossardage!$B$4:$G$203,3,FALSE),"")</f>
        <v>Elliot</v>
      </c>
      <c r="F144" s="3" t="str">
        <f>IF(VLOOKUP(C144,[1]Dossardage!$B$4:$G$203,6,FALSE)="1000 m",VLOOKUP(C144,[1]Dossardage!$B$4:$G$203,4,FALSE),"")</f>
        <v>BG</v>
      </c>
      <c r="G144" s="3" t="str">
        <f>IF(VLOOKUP(C144,[1]Dossardage!$B$4:$G$203,6,FALSE)="1000 m",VLOOKUP(C144,[1]Dossardage!$B$4:$G$203,5,FALSE),"")</f>
        <v>Collège Saint-Jean-Baptiste de La Salle</v>
      </c>
      <c r="H144" s="20">
        <v>3.25</v>
      </c>
      <c r="I144" s="10">
        <f>IFERROR(VLOOKUP(H144,$K$7:$L$56,2,TRUE),"0")</f>
        <v>29</v>
      </c>
    </row>
    <row r="145" spans="2:9" x14ac:dyDescent="0.25">
      <c r="B145" s="12" t="str">
        <f>IFERROR(RANK(H145,$H$7:$H$206,1),"")</f>
        <v/>
      </c>
      <c r="C145" s="5">
        <v>339</v>
      </c>
      <c r="D145" s="3" t="str">
        <f>IF(VLOOKUP(C145,[1]Dossardage!$B$4:$G$203,6,FALSE)="1000 m",VLOOKUP(C145,[1]Dossardage!$B$4:$G$203,2,FALSE),"")</f>
        <v/>
      </c>
      <c r="E145" s="3" t="str">
        <f>IF(VLOOKUP(C145,[1]Dossardage!$B$4:$G$203,6,FALSE)="1000 m",VLOOKUP(C145,[1]Dossardage!$B$4:$G$203,3,FALSE),"")</f>
        <v/>
      </c>
      <c r="F145" s="3" t="str">
        <f>IF(VLOOKUP(C145,[1]Dossardage!$B$4:$G$203,6,FALSE)="1000 m",VLOOKUP(C145,[1]Dossardage!$B$4:$G$203,4,FALSE),"")</f>
        <v/>
      </c>
      <c r="G145" s="3" t="str">
        <f>IF(VLOOKUP(C145,[1]Dossardage!$B$4:$G$203,6,FALSE)="1000 m",VLOOKUP(C145,[1]Dossardage!$B$4:$G$203,5,FALSE),"")</f>
        <v/>
      </c>
      <c r="H145" s="20"/>
      <c r="I145" s="10" t="str">
        <f>IFERROR(VLOOKUP(H145,$K$7:$L$56,2,TRUE),"0")</f>
        <v>0</v>
      </c>
    </row>
    <row r="146" spans="2:9" x14ac:dyDescent="0.25">
      <c r="B146" s="12" t="str">
        <f>IFERROR(RANK(H146,$H$7:$H$206,1),"")</f>
        <v/>
      </c>
      <c r="C146" s="5">
        <v>340</v>
      </c>
      <c r="D146" s="3" t="str">
        <f>IF(VLOOKUP(C146,[1]Dossardage!$B$4:$G$203,6,FALSE)="1000 m",VLOOKUP(C146,[1]Dossardage!$B$4:$G$203,2,FALSE),"")</f>
        <v/>
      </c>
      <c r="E146" s="3" t="str">
        <f>IF(VLOOKUP(C146,[1]Dossardage!$B$4:$G$203,6,FALSE)="1000 m",VLOOKUP(C146,[1]Dossardage!$B$4:$G$203,3,FALSE),"")</f>
        <v/>
      </c>
      <c r="F146" s="3" t="str">
        <f>IF(VLOOKUP(C146,[1]Dossardage!$B$4:$G$203,6,FALSE)="1000 m",VLOOKUP(C146,[1]Dossardage!$B$4:$G$203,4,FALSE),"")</f>
        <v/>
      </c>
      <c r="G146" s="3" t="str">
        <f>IF(VLOOKUP(C146,[1]Dossardage!$B$4:$G$203,6,FALSE)="1000 m",VLOOKUP(C146,[1]Dossardage!$B$4:$G$203,5,FALSE),"")</f>
        <v/>
      </c>
      <c r="H146" s="20"/>
      <c r="I146" s="10" t="str">
        <f>IFERROR(VLOOKUP(H146,$K$7:$L$56,2,TRUE),"0")</f>
        <v>0</v>
      </c>
    </row>
    <row r="147" spans="2:9" x14ac:dyDescent="0.25">
      <c r="B147" s="12" t="str">
        <f>IFERROR(RANK(H147,$H$7:$H$206,1),"")</f>
        <v/>
      </c>
      <c r="C147" s="5">
        <v>341</v>
      </c>
      <c r="D147" s="3" t="str">
        <f>IF(VLOOKUP(C147,[1]Dossardage!$B$4:$G$203,6,FALSE)="1000 m",VLOOKUP(C147,[1]Dossardage!$B$4:$G$203,2,FALSE),"")</f>
        <v/>
      </c>
      <c r="E147" s="3" t="str">
        <f>IF(VLOOKUP(C147,[1]Dossardage!$B$4:$G$203,6,FALSE)="1000 m",VLOOKUP(C147,[1]Dossardage!$B$4:$G$203,3,FALSE),"")</f>
        <v/>
      </c>
      <c r="F147" s="3" t="str">
        <f>IF(VLOOKUP(C147,[1]Dossardage!$B$4:$G$203,6,FALSE)="1000 m",VLOOKUP(C147,[1]Dossardage!$B$4:$G$203,4,FALSE),"")</f>
        <v/>
      </c>
      <c r="G147" s="3" t="str">
        <f>IF(VLOOKUP(C147,[1]Dossardage!$B$4:$G$203,6,FALSE)="1000 m",VLOOKUP(C147,[1]Dossardage!$B$4:$G$203,5,FALSE),"")</f>
        <v/>
      </c>
      <c r="H147" s="20"/>
      <c r="I147" s="10" t="str">
        <f>IFERROR(VLOOKUP(H147,$K$7:$L$56,2,TRUE),"0")</f>
        <v>0</v>
      </c>
    </row>
    <row r="148" spans="2:9" x14ac:dyDescent="0.25">
      <c r="B148" s="12" t="str">
        <f>IFERROR(RANK(H148,$H$7:$H$206,1),"")</f>
        <v/>
      </c>
      <c r="C148" s="5">
        <v>342</v>
      </c>
      <c r="D148" s="3" t="str">
        <f>IF(VLOOKUP(C148,[1]Dossardage!$B$4:$G$203,6,FALSE)="1000 m",VLOOKUP(C148,[1]Dossardage!$B$4:$G$203,2,FALSE),"")</f>
        <v/>
      </c>
      <c r="E148" s="3" t="str">
        <f>IF(VLOOKUP(C148,[1]Dossardage!$B$4:$G$203,6,FALSE)="1000 m",VLOOKUP(C148,[1]Dossardage!$B$4:$G$203,3,FALSE),"")</f>
        <v/>
      </c>
      <c r="F148" s="3" t="str">
        <f>IF(VLOOKUP(C148,[1]Dossardage!$B$4:$G$203,6,FALSE)="1000 m",VLOOKUP(C148,[1]Dossardage!$B$4:$G$203,4,FALSE),"")</f>
        <v/>
      </c>
      <c r="G148" s="3" t="str">
        <f>IF(VLOOKUP(C148,[1]Dossardage!$B$4:$G$203,6,FALSE)="1000 m",VLOOKUP(C148,[1]Dossardage!$B$4:$G$203,5,FALSE),"")</f>
        <v/>
      </c>
      <c r="H148" s="20"/>
      <c r="I148" s="10" t="str">
        <f>IFERROR(VLOOKUP(H148,$K$7:$L$56,2,TRUE),"0")</f>
        <v>0</v>
      </c>
    </row>
    <row r="149" spans="2:9" x14ac:dyDescent="0.25">
      <c r="B149" s="12" t="str">
        <f>IFERROR(RANK(H149,$H$7:$H$206,1),"")</f>
        <v/>
      </c>
      <c r="C149" s="5">
        <v>343</v>
      </c>
      <c r="D149" s="3" t="str">
        <f>IF(VLOOKUP(C149,[1]Dossardage!$B$4:$G$203,6,FALSE)="1000 m",VLOOKUP(C149,[1]Dossardage!$B$4:$G$203,2,FALSE),"")</f>
        <v/>
      </c>
      <c r="E149" s="3" t="str">
        <f>IF(VLOOKUP(C149,[1]Dossardage!$B$4:$G$203,6,FALSE)="1000 m",VLOOKUP(C149,[1]Dossardage!$B$4:$G$203,3,FALSE),"")</f>
        <v/>
      </c>
      <c r="F149" s="3" t="str">
        <f>IF(VLOOKUP(C149,[1]Dossardage!$B$4:$G$203,6,FALSE)="1000 m",VLOOKUP(C149,[1]Dossardage!$B$4:$G$203,4,FALSE),"")</f>
        <v/>
      </c>
      <c r="G149" s="3" t="str">
        <f>IF(VLOOKUP(C149,[1]Dossardage!$B$4:$G$203,6,FALSE)="1000 m",VLOOKUP(C149,[1]Dossardage!$B$4:$G$203,5,FALSE),"")</f>
        <v/>
      </c>
      <c r="H149" s="20"/>
      <c r="I149" s="10" t="str">
        <f>IFERROR(VLOOKUP(H149,$K$7:$L$56,2,TRUE),"0")</f>
        <v>0</v>
      </c>
    </row>
    <row r="150" spans="2:9" x14ac:dyDescent="0.25">
      <c r="B150" s="12" t="str">
        <f>IFERROR(RANK(H150,$H$7:$H$206,1),"")</f>
        <v/>
      </c>
      <c r="C150" s="5">
        <v>344</v>
      </c>
      <c r="D150" s="3" t="str">
        <f>IF(VLOOKUP(C150,[1]Dossardage!$B$4:$G$203,6,FALSE)="1000 m",VLOOKUP(C150,[1]Dossardage!$B$4:$G$203,2,FALSE),"")</f>
        <v/>
      </c>
      <c r="E150" s="3" t="str">
        <f>IF(VLOOKUP(C150,[1]Dossardage!$B$4:$G$203,6,FALSE)="1000 m",VLOOKUP(C150,[1]Dossardage!$B$4:$G$203,3,FALSE),"")</f>
        <v/>
      </c>
      <c r="F150" s="3" t="str">
        <f>IF(VLOOKUP(C150,[1]Dossardage!$B$4:$G$203,6,FALSE)="1000 m",VLOOKUP(C150,[1]Dossardage!$B$4:$G$203,4,FALSE),"")</f>
        <v/>
      </c>
      <c r="G150" s="3" t="str">
        <f>IF(VLOOKUP(C150,[1]Dossardage!$B$4:$G$203,6,FALSE)="1000 m",VLOOKUP(C150,[1]Dossardage!$B$4:$G$203,5,FALSE),"")</f>
        <v/>
      </c>
      <c r="H150" s="20"/>
      <c r="I150" s="10" t="str">
        <f>IFERROR(VLOOKUP(H150,$K$7:$L$56,2,TRUE),"0")</f>
        <v>0</v>
      </c>
    </row>
    <row r="151" spans="2:9" x14ac:dyDescent="0.25">
      <c r="B151" s="12" t="str">
        <f>IFERROR(RANK(H151,$H$7:$H$206,1),"")</f>
        <v/>
      </c>
      <c r="C151" s="5">
        <v>345</v>
      </c>
      <c r="D151" s="3" t="str">
        <f>IF(VLOOKUP(C151,[1]Dossardage!$B$4:$G$203,6,FALSE)="1000 m",VLOOKUP(C151,[1]Dossardage!$B$4:$G$203,2,FALSE),"")</f>
        <v/>
      </c>
      <c r="E151" s="3" t="str">
        <f>IF(VLOOKUP(C151,[1]Dossardage!$B$4:$G$203,6,FALSE)="1000 m",VLOOKUP(C151,[1]Dossardage!$B$4:$G$203,3,FALSE),"")</f>
        <v/>
      </c>
      <c r="F151" s="3" t="str">
        <f>IF(VLOOKUP(C151,[1]Dossardage!$B$4:$G$203,6,FALSE)="1000 m",VLOOKUP(C151,[1]Dossardage!$B$4:$G$203,4,FALSE),"")</f>
        <v/>
      </c>
      <c r="G151" s="3" t="str">
        <f>IF(VLOOKUP(C151,[1]Dossardage!$B$4:$G$203,6,FALSE)="1000 m",VLOOKUP(C151,[1]Dossardage!$B$4:$G$203,5,FALSE),"")</f>
        <v/>
      </c>
      <c r="H151" s="20"/>
      <c r="I151" s="10" t="str">
        <f>IFERROR(VLOOKUP(H151,$K$7:$L$56,2,TRUE),"0")</f>
        <v>0</v>
      </c>
    </row>
    <row r="152" spans="2:9" x14ac:dyDescent="0.25">
      <c r="B152" s="12" t="str">
        <f>IFERROR(RANK(H152,$H$7:$H$206,1),"")</f>
        <v/>
      </c>
      <c r="C152" s="5">
        <v>346</v>
      </c>
      <c r="D152" s="3" t="str">
        <f>IF(VLOOKUP(C152,[1]Dossardage!$B$4:$G$203,6,FALSE)="1000 m",VLOOKUP(C152,[1]Dossardage!$B$4:$G$203,2,FALSE),"")</f>
        <v/>
      </c>
      <c r="E152" s="3" t="str">
        <f>IF(VLOOKUP(C152,[1]Dossardage!$B$4:$G$203,6,FALSE)="1000 m",VLOOKUP(C152,[1]Dossardage!$B$4:$G$203,3,FALSE),"")</f>
        <v/>
      </c>
      <c r="F152" s="3" t="str">
        <f>IF(VLOOKUP(C152,[1]Dossardage!$B$4:$G$203,6,FALSE)="1000 m",VLOOKUP(C152,[1]Dossardage!$B$4:$G$203,4,FALSE),"")</f>
        <v/>
      </c>
      <c r="G152" s="3" t="str">
        <f>IF(VLOOKUP(C152,[1]Dossardage!$B$4:$G$203,6,FALSE)="1000 m",VLOOKUP(C152,[1]Dossardage!$B$4:$G$203,5,FALSE),"")</f>
        <v/>
      </c>
      <c r="H152" s="20"/>
      <c r="I152" s="10" t="str">
        <f>IFERROR(VLOOKUP(H152,$K$7:$L$56,2,TRUE),"0")</f>
        <v>0</v>
      </c>
    </row>
    <row r="153" spans="2:9" x14ac:dyDescent="0.25">
      <c r="B153" s="12" t="str">
        <f>IFERROR(RANK(H153,$H$7:$H$206,1),"")</f>
        <v/>
      </c>
      <c r="C153" s="5">
        <v>347</v>
      </c>
      <c r="D153" s="3" t="str">
        <f>IF(VLOOKUP(C153,[1]Dossardage!$B$4:$G$203,6,FALSE)="1000 m",VLOOKUP(C153,[1]Dossardage!$B$4:$G$203,2,FALSE),"")</f>
        <v/>
      </c>
      <c r="E153" s="3" t="str">
        <f>IF(VLOOKUP(C153,[1]Dossardage!$B$4:$G$203,6,FALSE)="1000 m",VLOOKUP(C153,[1]Dossardage!$B$4:$G$203,3,FALSE),"")</f>
        <v/>
      </c>
      <c r="F153" s="3" t="str">
        <f>IF(VLOOKUP(C153,[1]Dossardage!$B$4:$G$203,6,FALSE)="1000 m",VLOOKUP(C153,[1]Dossardage!$B$4:$G$203,4,FALSE),"")</f>
        <v/>
      </c>
      <c r="G153" s="3" t="str">
        <f>IF(VLOOKUP(C153,[1]Dossardage!$B$4:$G$203,6,FALSE)="1000 m",VLOOKUP(C153,[1]Dossardage!$B$4:$G$203,5,FALSE),"")</f>
        <v/>
      </c>
      <c r="H153" s="20"/>
      <c r="I153" s="10" t="str">
        <f>IFERROR(VLOOKUP(H153,$K$7:$L$56,2,TRUE),"0")</f>
        <v>0</v>
      </c>
    </row>
    <row r="154" spans="2:9" x14ac:dyDescent="0.25">
      <c r="B154" s="12">
        <f>IFERROR(RANK(H154,$H$7:$H$206,1),"")</f>
        <v>18</v>
      </c>
      <c r="C154" s="5">
        <v>348</v>
      </c>
      <c r="D154" s="3" t="str">
        <f>IF(VLOOKUP(C154,[1]Dossardage!$B$4:$G$203,6,FALSE)="1000 m",VLOOKUP(C154,[1]Dossardage!$B$4:$G$203,2,FALSE),"")</f>
        <v>PETITPAS</v>
      </c>
      <c r="E154" s="3" t="str">
        <f>IF(VLOOKUP(C154,[1]Dossardage!$B$4:$G$203,6,FALSE)="1000 m",VLOOKUP(C154,[1]Dossardage!$B$4:$G$203,3,FALSE),"")</f>
        <v>Tom</v>
      </c>
      <c r="F154" s="3" t="str">
        <f>IF(VLOOKUP(C154,[1]Dossardage!$B$4:$G$203,6,FALSE)="1000 m",VLOOKUP(C154,[1]Dossardage!$B$4:$G$203,4,FALSE),"")</f>
        <v>BG</v>
      </c>
      <c r="G154" s="3" t="str">
        <f>IF(VLOOKUP(C154,[1]Dossardage!$B$4:$G$203,6,FALSE)="1000 m",VLOOKUP(C154,[1]Dossardage!$B$4:$G$203,5,FALSE),"")</f>
        <v>Collège Turenne</v>
      </c>
      <c r="H154" s="20">
        <v>4.03</v>
      </c>
      <c r="I154" s="10">
        <f>IFERROR(VLOOKUP(H154,$K$7:$L$56,2,TRUE),"0")</f>
        <v>17</v>
      </c>
    </row>
    <row r="155" spans="2:9" x14ac:dyDescent="0.25">
      <c r="B155" s="12" t="str">
        <f>IFERROR(RANK(H155,$H$7:$H$206,1),"")</f>
        <v/>
      </c>
      <c r="C155" s="5">
        <v>349</v>
      </c>
      <c r="D155" s="3" t="str">
        <f>IF(VLOOKUP(C155,[1]Dossardage!$B$4:$G$203,6,FALSE)="1000 m",VLOOKUP(C155,[1]Dossardage!$B$4:$G$203,2,FALSE),"")</f>
        <v/>
      </c>
      <c r="E155" s="3" t="str">
        <f>IF(VLOOKUP(C155,[1]Dossardage!$B$4:$G$203,6,FALSE)="1000 m",VLOOKUP(C155,[1]Dossardage!$B$4:$G$203,3,FALSE),"")</f>
        <v/>
      </c>
      <c r="F155" s="3" t="str">
        <f>IF(VLOOKUP(C155,[1]Dossardage!$B$4:$G$203,6,FALSE)="1000 m",VLOOKUP(C155,[1]Dossardage!$B$4:$G$203,4,FALSE),"")</f>
        <v/>
      </c>
      <c r="G155" s="3" t="str">
        <f>IF(VLOOKUP(C155,[1]Dossardage!$B$4:$G$203,6,FALSE)="1000 m",VLOOKUP(C155,[1]Dossardage!$B$4:$G$203,5,FALSE),"")</f>
        <v/>
      </c>
      <c r="H155" s="20"/>
      <c r="I155" s="10" t="str">
        <f>IFERROR(VLOOKUP(H155,$K$7:$L$56,2,TRUE),"0")</f>
        <v>0</v>
      </c>
    </row>
    <row r="156" spans="2:9" x14ac:dyDescent="0.25">
      <c r="B156" s="12">
        <f>IFERROR(RANK(H156,$H$7:$H$206,1),"")</f>
        <v>20</v>
      </c>
      <c r="C156" s="5">
        <v>350</v>
      </c>
      <c r="D156" s="3" t="str">
        <f>IF(VLOOKUP(C156,[1]Dossardage!$B$4:$G$203,6,FALSE)="1000 m",VLOOKUP(C156,[1]Dossardage!$B$4:$G$203,2,FALSE),"")</f>
        <v>TREVET</v>
      </c>
      <c r="E156" s="3" t="str">
        <f>IF(VLOOKUP(C156,[1]Dossardage!$B$4:$G$203,6,FALSE)="1000 m",VLOOKUP(C156,[1]Dossardage!$B$4:$G$203,3,FALSE),"")</f>
        <v>Aaron</v>
      </c>
      <c r="F156" s="3" t="str">
        <f>IF(VLOOKUP(C156,[1]Dossardage!$B$4:$G$203,6,FALSE)="1000 m",VLOOKUP(C156,[1]Dossardage!$B$4:$G$203,4,FALSE),"")</f>
        <v>BG</v>
      </c>
      <c r="G156" s="3" t="str">
        <f>IF(VLOOKUP(C156,[1]Dossardage!$B$4:$G$203,6,FALSE)="1000 m",VLOOKUP(C156,[1]Dossardage!$B$4:$G$203,5,FALSE),"")</f>
        <v>Collège Turenne</v>
      </c>
      <c r="H156" s="20">
        <v>4.1100000000000003</v>
      </c>
      <c r="I156" s="10">
        <f>IFERROR(VLOOKUP(H156,$K$7:$L$56,2,TRUE),"0")</f>
        <v>15</v>
      </c>
    </row>
    <row r="157" spans="2:9" x14ac:dyDescent="0.25">
      <c r="B157" s="12" t="str">
        <f>IFERROR(RANK(H157,$H$7:$H$206,1),"")</f>
        <v/>
      </c>
      <c r="C157" s="5">
        <v>351</v>
      </c>
      <c r="D157" s="3" t="str">
        <f>IF(VLOOKUP(C157,[1]Dossardage!$B$4:$G$203,6,FALSE)="1000 m",VLOOKUP(C157,[1]Dossardage!$B$4:$G$203,2,FALSE),"")</f>
        <v/>
      </c>
      <c r="E157" s="3" t="str">
        <f>IF(VLOOKUP(C157,[1]Dossardage!$B$4:$G$203,6,FALSE)="1000 m",VLOOKUP(C157,[1]Dossardage!$B$4:$G$203,3,FALSE),"")</f>
        <v/>
      </c>
      <c r="F157" s="3" t="str">
        <f>IF(VLOOKUP(C157,[1]Dossardage!$B$4:$G$203,6,FALSE)="1000 m",VLOOKUP(C157,[1]Dossardage!$B$4:$G$203,4,FALSE),"")</f>
        <v/>
      </c>
      <c r="G157" s="3" t="str">
        <f>IF(VLOOKUP(C157,[1]Dossardage!$B$4:$G$203,6,FALSE)="1000 m",VLOOKUP(C157,[1]Dossardage!$B$4:$G$203,5,FALSE),"")</f>
        <v/>
      </c>
      <c r="H157" s="20"/>
      <c r="I157" s="10" t="str">
        <f>IFERROR(VLOOKUP(H157,$K$7:$L$56,2,TRUE),"0")</f>
        <v>0</v>
      </c>
    </row>
    <row r="158" spans="2:9" x14ac:dyDescent="0.25">
      <c r="B158" s="12" t="str">
        <f>IFERROR(RANK(H158,$H$7:$H$206,1),"")</f>
        <v/>
      </c>
      <c r="C158" s="5">
        <v>352</v>
      </c>
      <c r="D158" s="3" t="str">
        <f>IF(VLOOKUP(C158,[1]Dossardage!$B$4:$G$203,6,FALSE)="1000 m",VLOOKUP(C158,[1]Dossardage!$B$4:$G$203,2,FALSE),"")</f>
        <v/>
      </c>
      <c r="E158" s="3" t="str">
        <f>IF(VLOOKUP(C158,[1]Dossardage!$B$4:$G$203,6,FALSE)="1000 m",VLOOKUP(C158,[1]Dossardage!$B$4:$G$203,3,FALSE),"")</f>
        <v/>
      </c>
      <c r="F158" s="3" t="str">
        <f>IF(VLOOKUP(C158,[1]Dossardage!$B$4:$G$203,6,FALSE)="1000 m",VLOOKUP(C158,[1]Dossardage!$B$4:$G$203,4,FALSE),"")</f>
        <v/>
      </c>
      <c r="G158" s="3" t="str">
        <f>IF(VLOOKUP(C158,[1]Dossardage!$B$4:$G$203,6,FALSE)="1000 m",VLOOKUP(C158,[1]Dossardage!$B$4:$G$203,5,FALSE),"")</f>
        <v/>
      </c>
      <c r="H158" s="20"/>
      <c r="I158" s="10" t="str">
        <f>IFERROR(VLOOKUP(H158,$K$7:$L$56,2,TRUE),"0")</f>
        <v>0</v>
      </c>
    </row>
    <row r="159" spans="2:9" x14ac:dyDescent="0.25">
      <c r="B159" s="12" t="str">
        <f>IFERROR(RANK(H159,$H$7:$H$206,1),"")</f>
        <v/>
      </c>
      <c r="C159" s="5">
        <v>353</v>
      </c>
      <c r="D159" s="3" t="str">
        <f>IF(VLOOKUP(C159,[1]Dossardage!$B$4:$G$203,6,FALSE)="1000 m",VLOOKUP(C159,[1]Dossardage!$B$4:$G$203,2,FALSE),"")</f>
        <v/>
      </c>
      <c r="E159" s="3" t="str">
        <f>IF(VLOOKUP(C159,[1]Dossardage!$B$4:$G$203,6,FALSE)="1000 m",VLOOKUP(C159,[1]Dossardage!$B$4:$G$203,3,FALSE),"")</f>
        <v/>
      </c>
      <c r="F159" s="3" t="str">
        <f>IF(VLOOKUP(C159,[1]Dossardage!$B$4:$G$203,6,FALSE)="1000 m",VLOOKUP(C159,[1]Dossardage!$B$4:$G$203,4,FALSE),"")</f>
        <v/>
      </c>
      <c r="G159" s="3" t="str">
        <f>IF(VLOOKUP(C159,[1]Dossardage!$B$4:$G$203,6,FALSE)="1000 m",VLOOKUP(C159,[1]Dossardage!$B$4:$G$203,5,FALSE),"")</f>
        <v/>
      </c>
      <c r="H159" s="20"/>
      <c r="I159" s="10" t="str">
        <f>IFERROR(VLOOKUP(H159,$K$7:$L$56,2,TRUE),"0")</f>
        <v>0</v>
      </c>
    </row>
    <row r="160" spans="2:9" x14ac:dyDescent="0.25">
      <c r="B160" s="12" t="str">
        <f>IFERROR(RANK(H160,$H$7:$H$206,1),"")</f>
        <v/>
      </c>
      <c r="C160" s="5">
        <v>354</v>
      </c>
      <c r="D160" s="3" t="str">
        <f>IF(VLOOKUP(C160,[1]Dossardage!$B$4:$G$203,6,FALSE)="1000 m",VLOOKUP(C160,[1]Dossardage!$B$4:$G$203,2,FALSE),"")</f>
        <v/>
      </c>
      <c r="E160" s="3" t="str">
        <f>IF(VLOOKUP(C160,[1]Dossardage!$B$4:$G$203,6,FALSE)="1000 m",VLOOKUP(C160,[1]Dossardage!$B$4:$G$203,3,FALSE),"")</f>
        <v/>
      </c>
      <c r="F160" s="3" t="str">
        <f>IF(VLOOKUP(C160,[1]Dossardage!$B$4:$G$203,6,FALSE)="1000 m",VLOOKUP(C160,[1]Dossardage!$B$4:$G$203,4,FALSE),"")</f>
        <v/>
      </c>
      <c r="G160" s="3" t="str">
        <f>IF(VLOOKUP(C160,[1]Dossardage!$B$4:$G$203,6,FALSE)="1000 m",VLOOKUP(C160,[1]Dossardage!$B$4:$G$203,5,FALSE),"")</f>
        <v/>
      </c>
      <c r="H160" s="20"/>
      <c r="I160" s="10" t="str">
        <f>IFERROR(VLOOKUP(H160,$K$7:$L$56,2,TRUE),"0")</f>
        <v>0</v>
      </c>
    </row>
    <row r="161" spans="2:9" x14ac:dyDescent="0.25">
      <c r="B161" s="12" t="str">
        <f>IFERROR(RANK(H161,$H$7:$H$206,1),"")</f>
        <v/>
      </c>
      <c r="C161" s="5">
        <v>355</v>
      </c>
      <c r="D161" s="3" t="str">
        <f>IF(VLOOKUP(C161,[1]Dossardage!$B$4:$G$203,6,FALSE)="1000 m",VLOOKUP(C161,[1]Dossardage!$B$4:$G$203,2,FALSE),"")</f>
        <v/>
      </c>
      <c r="E161" s="3" t="str">
        <f>IF(VLOOKUP(C161,[1]Dossardage!$B$4:$G$203,6,FALSE)="1000 m",VLOOKUP(C161,[1]Dossardage!$B$4:$G$203,3,FALSE),"")</f>
        <v/>
      </c>
      <c r="F161" s="3" t="str">
        <f>IF(VLOOKUP(C161,[1]Dossardage!$B$4:$G$203,6,FALSE)="1000 m",VLOOKUP(C161,[1]Dossardage!$B$4:$G$203,4,FALSE),"")</f>
        <v/>
      </c>
      <c r="G161" s="3" t="str">
        <f>IF(VLOOKUP(C161,[1]Dossardage!$B$4:$G$203,6,FALSE)="1000 m",VLOOKUP(C161,[1]Dossardage!$B$4:$G$203,5,FALSE),"")</f>
        <v/>
      </c>
      <c r="H161" s="20"/>
      <c r="I161" s="10" t="str">
        <f>IFERROR(VLOOKUP(H161,$K$7:$L$56,2,TRUE),"0")</f>
        <v>0</v>
      </c>
    </row>
    <row r="162" spans="2:9" x14ac:dyDescent="0.25">
      <c r="B162" s="12">
        <f>IFERROR(RANK(H162,$H$7:$H$206,1),"")</f>
        <v>31</v>
      </c>
      <c r="C162" s="5">
        <v>356</v>
      </c>
      <c r="D162" s="3" t="str">
        <f>IF(VLOOKUP(C162,[1]Dossardage!$B$4:$G$203,6,FALSE)="1000 m",VLOOKUP(C162,[1]Dossardage!$B$4:$G$203,2,FALSE),"")</f>
        <v>GAUBERT</v>
      </c>
      <c r="E162" s="3" t="str">
        <f>IF(VLOOKUP(C162,[1]Dossardage!$B$4:$G$203,6,FALSE)="1000 m",VLOOKUP(C162,[1]Dossardage!$B$4:$G$203,3,FALSE),"")</f>
        <v>Enzo</v>
      </c>
      <c r="F162" s="3" t="str">
        <f>IF(VLOOKUP(C162,[1]Dossardage!$B$4:$G$203,6,FALSE)="1000 m",VLOOKUP(C162,[1]Dossardage!$B$4:$G$203,4,FALSE),"")</f>
        <v>BG</v>
      </c>
      <c r="G162" s="3" t="str">
        <f>IF(VLOOKUP(C162,[1]Dossardage!$B$4:$G$203,6,FALSE)="1000 m",VLOOKUP(C162,[1]Dossardage!$B$4:$G$203,5,FALSE),"")</f>
        <v>Collège Vallière</v>
      </c>
      <c r="H162" s="20">
        <v>4.3</v>
      </c>
      <c r="I162" s="10">
        <f>IFERROR(VLOOKUP(H162,$K$7:$L$56,2,TRUE),"0")</f>
        <v>12</v>
      </c>
    </row>
    <row r="163" spans="2:9" x14ac:dyDescent="0.25">
      <c r="B163" s="12">
        <f>IFERROR(RANK(H163,$H$7:$H$206,1),"")</f>
        <v>7</v>
      </c>
      <c r="C163" s="5">
        <v>357</v>
      </c>
      <c r="D163" s="3" t="str">
        <f>IF(VLOOKUP(C163,[1]Dossardage!$B$4:$G$203,6,FALSE)="1000 m",VLOOKUP(C163,[1]Dossardage!$B$4:$G$203,2,FALSE),"")</f>
        <v>AÏT CHAOUCHE</v>
      </c>
      <c r="E163" s="3" t="str">
        <f>IF(VLOOKUP(C163,[1]Dossardage!$B$4:$G$203,6,FALSE)="1000 m",VLOOKUP(C163,[1]Dossardage!$B$4:$G$203,3,FALSE),"")</f>
        <v>Kennan</v>
      </c>
      <c r="F163" s="3" t="str">
        <f>IF(VLOOKUP(C163,[1]Dossardage!$B$4:$G$203,6,FALSE)="1000 m",VLOOKUP(C163,[1]Dossardage!$B$4:$G$203,4,FALSE),"")</f>
        <v>BG</v>
      </c>
      <c r="G163" s="3" t="str">
        <f>IF(VLOOKUP(C163,[1]Dossardage!$B$4:$G$203,6,FALSE)="1000 m",VLOOKUP(C163,[1]Dossardage!$B$4:$G$203,5,FALSE),"")</f>
        <v>Collège Vallière</v>
      </c>
      <c r="H163" s="20">
        <v>3.4</v>
      </c>
      <c r="I163" s="10">
        <f>IFERROR(VLOOKUP(H163,$K$7:$L$56,2,TRUE),"0")</f>
        <v>22</v>
      </c>
    </row>
    <row r="164" spans="2:9" x14ac:dyDescent="0.25">
      <c r="B164" s="12">
        <f>IFERROR(RANK(H164,$H$7:$H$206,1),"")</f>
        <v>14</v>
      </c>
      <c r="C164" s="5">
        <v>358</v>
      </c>
      <c r="D164" s="3" t="str">
        <f>IF(VLOOKUP(C164,[1]Dossardage!$B$4:$G$203,6,FALSE)="1000 m",VLOOKUP(C164,[1]Dossardage!$B$4:$G$203,2,FALSE),"")</f>
        <v>DORON</v>
      </c>
      <c r="E164" s="3" t="str">
        <f>IF(VLOOKUP(C164,[1]Dossardage!$B$4:$G$203,6,FALSE)="1000 m",VLOOKUP(C164,[1]Dossardage!$B$4:$G$203,3,FALSE),"")</f>
        <v>Maël</v>
      </c>
      <c r="F164" s="3" t="str">
        <f>IF(VLOOKUP(C164,[1]Dossardage!$B$4:$G$203,6,FALSE)="1000 m",VLOOKUP(C164,[1]Dossardage!$B$4:$G$203,4,FALSE),"")</f>
        <v>BG</v>
      </c>
      <c r="G164" s="3" t="str">
        <f>IF(VLOOKUP(C164,[1]Dossardage!$B$4:$G$203,6,FALSE)="1000 m",VLOOKUP(C164,[1]Dossardage!$B$4:$G$203,5,FALSE),"")</f>
        <v>Collège Vallière</v>
      </c>
      <c r="H164" s="20">
        <v>3.48</v>
      </c>
      <c r="I164" s="10">
        <f>IFERROR(VLOOKUP(H164,$K$7:$L$56,2,TRUE),"0")</f>
        <v>20</v>
      </c>
    </row>
    <row r="165" spans="2:9" x14ac:dyDescent="0.25">
      <c r="B165" s="12">
        <f>IFERROR(RANK(H165,$H$7:$H$206,1),"")</f>
        <v>30</v>
      </c>
      <c r="C165" s="5">
        <v>359</v>
      </c>
      <c r="D165" s="3" t="str">
        <f>IF(VLOOKUP(C165,[1]Dossardage!$B$4:$G$203,6,FALSE)="1000 m",VLOOKUP(C165,[1]Dossardage!$B$4:$G$203,2,FALSE),"")</f>
        <v>LAGERBE</v>
      </c>
      <c r="E165" s="3" t="str">
        <f>IF(VLOOKUP(C165,[1]Dossardage!$B$4:$G$203,6,FALSE)="1000 m",VLOOKUP(C165,[1]Dossardage!$B$4:$G$203,3,FALSE),"")</f>
        <v>Hugo</v>
      </c>
      <c r="F165" s="3" t="str">
        <f>IF(VLOOKUP(C165,[1]Dossardage!$B$4:$G$203,6,FALSE)="1000 m",VLOOKUP(C165,[1]Dossardage!$B$4:$G$203,4,FALSE),"")</f>
        <v>BG</v>
      </c>
      <c r="G165" s="3" t="str">
        <f>IF(VLOOKUP(C165,[1]Dossardage!$B$4:$G$203,6,FALSE)="1000 m",VLOOKUP(C165,[1]Dossardage!$B$4:$G$203,5,FALSE),"")</f>
        <v>Collège Vallière</v>
      </c>
      <c r="H165" s="20">
        <v>4.24</v>
      </c>
      <c r="I165" s="10">
        <f>IFERROR(VLOOKUP(H165,$K$7:$L$56,2,TRUE),"0")</f>
        <v>13</v>
      </c>
    </row>
    <row r="166" spans="2:9" x14ac:dyDescent="0.25">
      <c r="B166" s="12" t="str">
        <f>IFERROR(RANK(H166,$H$7:$H$206,1),"")</f>
        <v/>
      </c>
      <c r="C166" s="5">
        <v>360</v>
      </c>
      <c r="D166" s="3" t="str">
        <f>IF(VLOOKUP(C166,[1]Dossardage!$B$4:$G$203,6,FALSE)="1000 m",VLOOKUP(C166,[1]Dossardage!$B$4:$G$203,2,FALSE),"")</f>
        <v/>
      </c>
      <c r="E166" s="3" t="str">
        <f>IF(VLOOKUP(C166,[1]Dossardage!$B$4:$G$203,6,FALSE)="1000 m",VLOOKUP(C166,[1]Dossardage!$B$4:$G$203,3,FALSE),"")</f>
        <v/>
      </c>
      <c r="F166" s="3" t="str">
        <f>IF(VLOOKUP(C166,[1]Dossardage!$B$4:$G$203,6,FALSE)="1000 m",VLOOKUP(C166,[1]Dossardage!$B$4:$G$203,4,FALSE),"")</f>
        <v/>
      </c>
      <c r="G166" s="3" t="str">
        <f>IF(VLOOKUP(C166,[1]Dossardage!$B$4:$G$203,6,FALSE)="1000 m",VLOOKUP(C166,[1]Dossardage!$B$4:$G$203,5,FALSE),"")</f>
        <v/>
      </c>
      <c r="H166" s="20"/>
      <c r="I166" s="10" t="str">
        <f>IFERROR(VLOOKUP(H166,$K$7:$L$56,2,TRUE),"0")</f>
        <v>0</v>
      </c>
    </row>
    <row r="167" spans="2:9" x14ac:dyDescent="0.25">
      <c r="B167" s="12">
        <f>IFERROR(RANK(H167,$H$7:$H$206,1),"")</f>
        <v>28</v>
      </c>
      <c r="C167" s="5">
        <v>361</v>
      </c>
      <c r="D167" s="3" t="str">
        <f>IF(VLOOKUP(C167,[1]Dossardage!$B$4:$G$203,6,FALSE)="1000 m",VLOOKUP(C167,[1]Dossardage!$B$4:$G$203,2,FALSE),"")</f>
        <v>VAREILLE</v>
      </c>
      <c r="E167" s="3" t="str">
        <f>IF(VLOOKUP(C167,[1]Dossardage!$B$4:$G$203,6,FALSE)="1000 m",VLOOKUP(C167,[1]Dossardage!$B$4:$G$203,3,FALSE),"")</f>
        <v>Noé</v>
      </c>
      <c r="F167" s="3" t="str">
        <f>IF(VLOOKUP(C167,[1]Dossardage!$B$4:$G$203,6,FALSE)="1000 m",VLOOKUP(C167,[1]Dossardage!$B$4:$G$203,4,FALSE),"")</f>
        <v>BG</v>
      </c>
      <c r="G167" s="3" t="str">
        <f>IF(VLOOKUP(C167,[1]Dossardage!$B$4:$G$203,6,FALSE)="1000 m",VLOOKUP(C167,[1]Dossardage!$B$4:$G$203,5,FALSE),"")</f>
        <v>Collège Vallière</v>
      </c>
      <c r="H167" s="20">
        <v>4.22</v>
      </c>
      <c r="I167" s="10">
        <f>IFERROR(VLOOKUP(H167,$K$7:$L$56,2,TRUE),"0")</f>
        <v>13</v>
      </c>
    </row>
    <row r="168" spans="2:9" x14ac:dyDescent="0.25">
      <c r="B168" s="12" t="str">
        <f>IFERROR(RANK(H168,$H$7:$H$206,1),"")</f>
        <v/>
      </c>
      <c r="C168" s="5">
        <v>362</v>
      </c>
      <c r="D168" s="3" t="str">
        <f>IF(VLOOKUP(C168,[1]Dossardage!$B$4:$G$203,6,FALSE)="1000 m",VLOOKUP(C168,[1]Dossardage!$B$4:$G$203,2,FALSE),"")</f>
        <v/>
      </c>
      <c r="E168" s="3" t="str">
        <f>IF(VLOOKUP(C168,[1]Dossardage!$B$4:$G$203,6,FALSE)="1000 m",VLOOKUP(C168,[1]Dossardage!$B$4:$G$203,3,FALSE),"")</f>
        <v/>
      </c>
      <c r="F168" s="3" t="str">
        <f>IF(VLOOKUP(C168,[1]Dossardage!$B$4:$G$203,6,FALSE)="1000 m",VLOOKUP(C168,[1]Dossardage!$B$4:$G$203,4,FALSE),"")</f>
        <v/>
      </c>
      <c r="G168" s="3" t="str">
        <f>IF(VLOOKUP(C168,[1]Dossardage!$B$4:$G$203,6,FALSE)="1000 m",VLOOKUP(C168,[1]Dossardage!$B$4:$G$203,5,FALSE),"")</f>
        <v/>
      </c>
      <c r="H168" s="20"/>
      <c r="I168" s="10" t="str">
        <f>IFERROR(VLOOKUP(H168,$K$7:$L$56,2,TRUE),"0")</f>
        <v>0</v>
      </c>
    </row>
    <row r="169" spans="2:9" x14ac:dyDescent="0.25">
      <c r="B169" s="12" t="str">
        <f>IFERROR(RANK(H169,$H$7:$H$206,1),"")</f>
        <v/>
      </c>
      <c r="C169" s="5">
        <v>363</v>
      </c>
      <c r="D169" s="3" t="str">
        <f>IF(VLOOKUP(C169,[1]Dossardage!$B$4:$G$203,6,FALSE)="1000 m",VLOOKUP(C169,[1]Dossardage!$B$4:$G$203,2,FALSE),"")</f>
        <v/>
      </c>
      <c r="E169" s="3" t="str">
        <f>IF(VLOOKUP(C169,[1]Dossardage!$B$4:$G$203,6,FALSE)="1000 m",VLOOKUP(C169,[1]Dossardage!$B$4:$G$203,3,FALSE),"")</f>
        <v/>
      </c>
      <c r="F169" s="3" t="str">
        <f>IF(VLOOKUP(C169,[1]Dossardage!$B$4:$G$203,6,FALSE)="1000 m",VLOOKUP(C169,[1]Dossardage!$B$4:$G$203,4,FALSE),"")</f>
        <v/>
      </c>
      <c r="G169" s="3" t="str">
        <f>IF(VLOOKUP(C169,[1]Dossardage!$B$4:$G$203,6,FALSE)="1000 m",VLOOKUP(C169,[1]Dossardage!$B$4:$G$203,5,FALSE),"")</f>
        <v/>
      </c>
      <c r="H169" s="20"/>
      <c r="I169" s="10" t="str">
        <f>IFERROR(VLOOKUP(H169,$K$7:$L$56,2,TRUE),"0")</f>
        <v>0</v>
      </c>
    </row>
    <row r="170" spans="2:9" x14ac:dyDescent="0.25">
      <c r="B170" s="12">
        <f>IFERROR(RANK(H170,$H$7:$H$206,1),"")</f>
        <v>27</v>
      </c>
      <c r="C170" s="5">
        <v>364</v>
      </c>
      <c r="D170" s="3" t="str">
        <f>IF(VLOOKUP(C170,[1]Dossardage!$B$4:$G$203,6,FALSE)="1000 m",VLOOKUP(C170,[1]Dossardage!$B$4:$G$203,2,FALSE),"")</f>
        <v>OUNISSI</v>
      </c>
      <c r="E170" s="3" t="str">
        <f>IF(VLOOKUP(C170,[1]Dossardage!$B$4:$G$203,6,FALSE)="1000 m",VLOOKUP(C170,[1]Dossardage!$B$4:$G$203,3,FALSE),"")</f>
        <v>Iliam</v>
      </c>
      <c r="F170" s="3" t="str">
        <f>IF(VLOOKUP(C170,[1]Dossardage!$B$4:$G$203,6,FALSE)="1000 m",VLOOKUP(C170,[1]Dossardage!$B$4:$G$203,4,FALSE),"")</f>
        <v>BG</v>
      </c>
      <c r="G170" s="3" t="str">
        <f>IF(VLOOKUP(C170,[1]Dossardage!$B$4:$G$203,6,FALSE)="1000 m",VLOOKUP(C170,[1]Dossardage!$B$4:$G$203,5,FALSE),"")</f>
        <v>Collège Vallière</v>
      </c>
      <c r="H170" s="20">
        <v>4.21</v>
      </c>
      <c r="I170" s="10">
        <f>IFERROR(VLOOKUP(H170,$K$7:$L$56,2,TRUE),"0")</f>
        <v>14</v>
      </c>
    </row>
    <row r="171" spans="2:9" x14ac:dyDescent="0.25">
      <c r="B171" s="12" t="str">
        <f>IFERROR(RANK(H171,$H$7:$H$206,1),"")</f>
        <v/>
      </c>
      <c r="C171" s="5">
        <v>365</v>
      </c>
      <c r="D171" s="3" t="str">
        <f>IF(VLOOKUP(C171,[1]Dossardage!$B$4:$G$203,6,FALSE)="1000 m",VLOOKUP(C171,[1]Dossardage!$B$4:$G$203,2,FALSE),"")</f>
        <v/>
      </c>
      <c r="E171" s="3" t="str">
        <f>IF(VLOOKUP(C171,[1]Dossardage!$B$4:$G$203,6,FALSE)="1000 m",VLOOKUP(C171,[1]Dossardage!$B$4:$G$203,3,FALSE),"")</f>
        <v/>
      </c>
      <c r="F171" s="3" t="str">
        <f>IF(VLOOKUP(C171,[1]Dossardage!$B$4:$G$203,6,FALSE)="1000 m",VLOOKUP(C171,[1]Dossardage!$B$4:$G$203,4,FALSE),"")</f>
        <v/>
      </c>
      <c r="G171" s="3" t="str">
        <f>IF(VLOOKUP(C171,[1]Dossardage!$B$4:$G$203,6,FALSE)="1000 m",VLOOKUP(C171,[1]Dossardage!$B$4:$G$203,5,FALSE),"")</f>
        <v/>
      </c>
      <c r="H171" s="20"/>
      <c r="I171" s="10" t="str">
        <f>IFERROR(VLOOKUP(H171,$K$7:$L$56,2,TRUE),"0")</f>
        <v>0</v>
      </c>
    </row>
    <row r="172" spans="2:9" x14ac:dyDescent="0.25">
      <c r="B172" s="12" t="str">
        <f>IFERROR(RANK(H172,$H$7:$H$206,1),"")</f>
        <v/>
      </c>
      <c r="C172" s="5">
        <v>366</v>
      </c>
      <c r="D172" s="3" t="str">
        <f>IF(VLOOKUP(C172,[1]Dossardage!$B$4:$G$203,6,FALSE)="1000 m",VLOOKUP(C172,[1]Dossardage!$B$4:$G$203,2,FALSE),"")</f>
        <v/>
      </c>
      <c r="E172" s="3" t="str">
        <f>IF(VLOOKUP(C172,[1]Dossardage!$B$4:$G$203,6,FALSE)="1000 m",VLOOKUP(C172,[1]Dossardage!$B$4:$G$203,3,FALSE),"")</f>
        <v/>
      </c>
      <c r="F172" s="3" t="str">
        <f>IF(VLOOKUP(C172,[1]Dossardage!$B$4:$G$203,6,FALSE)="1000 m",VLOOKUP(C172,[1]Dossardage!$B$4:$G$203,4,FALSE),"")</f>
        <v/>
      </c>
      <c r="G172" s="3" t="str">
        <f>IF(VLOOKUP(C172,[1]Dossardage!$B$4:$G$203,6,FALSE)="1000 m",VLOOKUP(C172,[1]Dossardage!$B$4:$G$203,5,FALSE),"")</f>
        <v/>
      </c>
      <c r="H172" s="20"/>
      <c r="I172" s="10" t="str">
        <f>IFERROR(VLOOKUP(H172,$K$7:$L$56,2,TRUE),"0")</f>
        <v>0</v>
      </c>
    </row>
    <row r="173" spans="2:9" x14ac:dyDescent="0.25">
      <c r="B173" s="12" t="str">
        <f>IFERROR(RANK(H173,$H$7:$H$206,1),"")</f>
        <v/>
      </c>
      <c r="C173" s="5">
        <v>367</v>
      </c>
      <c r="D173" s="3" t="str">
        <f>IF(VLOOKUP(C173,[1]Dossardage!$B$4:$G$203,6,FALSE)="1000 m",VLOOKUP(C173,[1]Dossardage!$B$4:$G$203,2,FALSE),"")</f>
        <v/>
      </c>
      <c r="E173" s="3" t="str">
        <f>IF(VLOOKUP(C173,[1]Dossardage!$B$4:$G$203,6,FALSE)="1000 m",VLOOKUP(C173,[1]Dossardage!$B$4:$G$203,3,FALSE),"")</f>
        <v/>
      </c>
      <c r="F173" s="3" t="str">
        <f>IF(VLOOKUP(C173,[1]Dossardage!$B$4:$G$203,6,FALSE)="1000 m",VLOOKUP(C173,[1]Dossardage!$B$4:$G$203,4,FALSE),"")</f>
        <v/>
      </c>
      <c r="G173" s="3" t="str">
        <f>IF(VLOOKUP(C173,[1]Dossardage!$B$4:$G$203,6,FALSE)="1000 m",VLOOKUP(C173,[1]Dossardage!$B$4:$G$203,5,FALSE),"")</f>
        <v/>
      </c>
      <c r="H173" s="20"/>
      <c r="I173" s="10" t="str">
        <f>IFERROR(VLOOKUP(H173,$K$7:$L$56,2,TRUE),"0")</f>
        <v>0</v>
      </c>
    </row>
    <row r="174" spans="2:9" x14ac:dyDescent="0.25">
      <c r="B174" s="12">
        <f>IFERROR(RANK(H174,$H$7:$H$206,1),"")</f>
        <v>24</v>
      </c>
      <c r="C174" s="5">
        <v>368</v>
      </c>
      <c r="D174" s="3" t="str">
        <f>IF(VLOOKUP(C174,[1]Dossardage!$B$4:$G$203,6,FALSE)="1000 m",VLOOKUP(C174,[1]Dossardage!$B$4:$G$203,2,FALSE),"")</f>
        <v>KANDI</v>
      </c>
      <c r="E174" s="3" t="str">
        <f>IF(VLOOKUP(C174,[1]Dossardage!$B$4:$G$203,6,FALSE)="1000 m",VLOOKUP(C174,[1]Dossardage!$B$4:$G$203,3,FALSE),"")</f>
        <v>LIAM</v>
      </c>
      <c r="F174" s="3" t="str">
        <f>IF(VLOOKUP(C174,[1]Dossardage!$B$4:$G$203,6,FALSE)="1000 m",VLOOKUP(C174,[1]Dossardage!$B$4:$G$203,4,FALSE),"")</f>
        <v>BG</v>
      </c>
      <c r="G174" s="3" t="str">
        <f>IF(VLOOKUP(C174,[1]Dossardage!$B$4:$G$203,6,FALSE)="1000 m",VLOOKUP(C174,[1]Dossardage!$B$4:$G$203,5,FALSE),"")</f>
        <v>Collège Vauban</v>
      </c>
      <c r="H174" s="20">
        <v>4.2</v>
      </c>
      <c r="I174" s="10">
        <f>IFERROR(VLOOKUP(H174,$K$7:$L$56,2,TRUE),"0")</f>
        <v>14</v>
      </c>
    </row>
    <row r="175" spans="2:9" x14ac:dyDescent="0.25">
      <c r="B175" s="12">
        <f>IFERROR(RANK(H175,$H$7:$H$206,1),"")</f>
        <v>21</v>
      </c>
      <c r="C175" s="5">
        <v>369</v>
      </c>
      <c r="D175" s="3" t="str">
        <f>IF(VLOOKUP(C175,[1]Dossardage!$B$4:$G$203,6,FALSE)="1000 m",VLOOKUP(C175,[1]Dossardage!$B$4:$G$203,2,FALSE),"")</f>
        <v>LOUER</v>
      </c>
      <c r="E175" s="3" t="str">
        <f>IF(VLOOKUP(C175,[1]Dossardage!$B$4:$G$203,6,FALSE)="1000 m",VLOOKUP(C175,[1]Dossardage!$B$4:$G$203,3,FALSE),"")</f>
        <v>Lucas</v>
      </c>
      <c r="F175" s="3" t="str">
        <f>IF(VLOOKUP(C175,[1]Dossardage!$B$4:$G$203,6,FALSE)="1000 m",VLOOKUP(C175,[1]Dossardage!$B$4:$G$203,4,FALSE),"")</f>
        <v>BG</v>
      </c>
      <c r="G175" s="3" t="str">
        <f>IF(VLOOKUP(C175,[1]Dossardage!$B$4:$G$203,6,FALSE)="1000 m",VLOOKUP(C175,[1]Dossardage!$B$4:$G$203,5,FALSE),"")</f>
        <v>Collège Vauban</v>
      </c>
      <c r="H175" s="20">
        <v>4.12</v>
      </c>
      <c r="I175" s="10">
        <f>IFERROR(VLOOKUP(H175,$K$7:$L$56,2,TRUE),"0")</f>
        <v>15</v>
      </c>
    </row>
    <row r="176" spans="2:9" x14ac:dyDescent="0.25">
      <c r="B176" s="12" t="str">
        <f>IFERROR(RANK(H176,$H$7:$H$206,1),"")</f>
        <v/>
      </c>
      <c r="C176" s="5">
        <v>370</v>
      </c>
      <c r="D176" s="3" t="str">
        <f>IF(VLOOKUP(C176,[1]Dossardage!$B$4:$G$203,6,FALSE)="1000 m",VLOOKUP(C176,[1]Dossardage!$B$4:$G$203,2,FALSE),"")</f>
        <v/>
      </c>
      <c r="E176" s="3" t="str">
        <f>IF(VLOOKUP(C176,[1]Dossardage!$B$4:$G$203,6,FALSE)="1000 m",VLOOKUP(C176,[1]Dossardage!$B$4:$G$203,3,FALSE),"")</f>
        <v/>
      </c>
      <c r="F176" s="3" t="str">
        <f>IF(VLOOKUP(C176,[1]Dossardage!$B$4:$G$203,6,FALSE)="1000 m",VLOOKUP(C176,[1]Dossardage!$B$4:$G$203,4,FALSE),"")</f>
        <v/>
      </c>
      <c r="G176" s="3" t="str">
        <f>IF(VLOOKUP(C176,[1]Dossardage!$B$4:$G$203,6,FALSE)="1000 m",VLOOKUP(C176,[1]Dossardage!$B$4:$G$203,5,FALSE),"")</f>
        <v/>
      </c>
      <c r="H176" s="20"/>
      <c r="I176" s="10" t="str">
        <f>IFERROR(VLOOKUP(H176,$K$7:$L$56,2,TRUE),"0")</f>
        <v>0</v>
      </c>
    </row>
    <row r="177" spans="2:9" x14ac:dyDescent="0.25">
      <c r="B177" s="12" t="str">
        <f>IFERROR(RANK(H177,$H$7:$H$206,1),"")</f>
        <v/>
      </c>
      <c r="C177" s="5">
        <v>371</v>
      </c>
      <c r="D177" s="3" t="str">
        <f>IF(VLOOKUP(C177,[1]Dossardage!$B$4:$G$203,6,FALSE)="1000 m",VLOOKUP(C177,[1]Dossardage!$B$4:$G$203,2,FALSE),"")</f>
        <v/>
      </c>
      <c r="E177" s="3" t="str">
        <f>IF(VLOOKUP(C177,[1]Dossardage!$B$4:$G$203,6,FALSE)="1000 m",VLOOKUP(C177,[1]Dossardage!$B$4:$G$203,3,FALSE),"")</f>
        <v/>
      </c>
      <c r="F177" s="3" t="str">
        <f>IF(VLOOKUP(C177,[1]Dossardage!$B$4:$G$203,6,FALSE)="1000 m",VLOOKUP(C177,[1]Dossardage!$B$4:$G$203,4,FALSE),"")</f>
        <v/>
      </c>
      <c r="G177" s="3" t="str">
        <f>IF(VLOOKUP(C177,[1]Dossardage!$B$4:$G$203,6,FALSE)="1000 m",VLOOKUP(C177,[1]Dossardage!$B$4:$G$203,5,FALSE),"")</f>
        <v/>
      </c>
      <c r="H177" s="20"/>
      <c r="I177" s="10" t="str">
        <f>IFERROR(VLOOKUP(H177,$K$7:$L$56,2,TRUE),"0")</f>
        <v>0</v>
      </c>
    </row>
    <row r="178" spans="2:9" x14ac:dyDescent="0.25">
      <c r="B178" s="12" t="str">
        <f>IFERROR(RANK(H178,$H$7:$H$206,1),"")</f>
        <v/>
      </c>
      <c r="C178" s="5">
        <v>372</v>
      </c>
      <c r="D178" s="3" t="str">
        <f>IF(VLOOKUP(C178,[1]Dossardage!$B$4:$G$203,6,FALSE)="1000 m",VLOOKUP(C178,[1]Dossardage!$B$4:$G$203,2,FALSE),"")</f>
        <v>PRUD'HOMME</v>
      </c>
      <c r="E178" s="3" t="str">
        <f>IF(VLOOKUP(C178,[1]Dossardage!$B$4:$G$203,6,FALSE)="1000 m",VLOOKUP(C178,[1]Dossardage!$B$4:$G$203,3,FALSE),"")</f>
        <v>Eva</v>
      </c>
      <c r="F178" s="3" t="str">
        <f>IF(VLOOKUP(C178,[1]Dossardage!$B$4:$G$203,6,FALSE)="1000 m",VLOOKUP(C178,[1]Dossardage!$B$4:$G$203,4,FALSE),"")</f>
        <v>MF</v>
      </c>
      <c r="G178" s="3" t="str">
        <f>IF(VLOOKUP(C178,[1]Dossardage!$B$4:$G$203,6,FALSE)="1000 m",VLOOKUP(C178,[1]Dossardage!$B$4:$G$203,5,FALSE),"")</f>
        <v>Collège Jules Leroux</v>
      </c>
      <c r="H178" s="20"/>
      <c r="I178" s="10" t="str">
        <f>IFERROR(VLOOKUP(H178,$K$7:$L$56,2,TRUE),"0")</f>
        <v>0</v>
      </c>
    </row>
    <row r="179" spans="2:9" x14ac:dyDescent="0.25">
      <c r="B179" s="12" t="str">
        <f>IFERROR(RANK(H179,$H$7:$H$206,1),"")</f>
        <v/>
      </c>
      <c r="C179" s="5">
        <v>373</v>
      </c>
      <c r="D179" s="3" t="str">
        <f>IF(VLOOKUP(C179,[1]Dossardage!$B$4:$G$203,6,FALSE)="1000 m",VLOOKUP(C179,[1]Dossardage!$B$4:$G$203,2,FALSE),"")</f>
        <v/>
      </c>
      <c r="E179" s="3" t="str">
        <f>IF(VLOOKUP(C179,[1]Dossardage!$B$4:$G$203,6,FALSE)="1000 m",VLOOKUP(C179,[1]Dossardage!$B$4:$G$203,3,FALSE),"")</f>
        <v/>
      </c>
      <c r="F179" s="3" t="str">
        <f>IF(VLOOKUP(C179,[1]Dossardage!$B$4:$G$203,6,FALSE)="1000 m",VLOOKUP(C179,[1]Dossardage!$B$4:$G$203,4,FALSE),"")</f>
        <v/>
      </c>
      <c r="G179" s="3" t="str">
        <f>IF(VLOOKUP(C179,[1]Dossardage!$B$4:$G$203,6,FALSE)="1000 m",VLOOKUP(C179,[1]Dossardage!$B$4:$G$203,5,FALSE),"")</f>
        <v/>
      </c>
      <c r="H179" s="20"/>
      <c r="I179" s="10" t="str">
        <f>IFERROR(VLOOKUP(H179,$K$7:$L$56,2,TRUE),"0")</f>
        <v>0</v>
      </c>
    </row>
    <row r="180" spans="2:9" x14ac:dyDescent="0.25">
      <c r="B180" s="12" t="str">
        <f>IFERROR(RANK(H180,$H$7:$H$206,1),"")</f>
        <v/>
      </c>
      <c r="C180" s="5">
        <v>374</v>
      </c>
      <c r="D180" s="3" t="str">
        <f>IF(VLOOKUP(C180,[1]Dossardage!$B$4:$G$203,6,FALSE)="1000 m",VLOOKUP(C180,[1]Dossardage!$B$4:$G$203,2,FALSE),"")</f>
        <v/>
      </c>
      <c r="E180" s="3" t="str">
        <f>IF(VLOOKUP(C180,[1]Dossardage!$B$4:$G$203,6,FALSE)="1000 m",VLOOKUP(C180,[1]Dossardage!$B$4:$G$203,3,FALSE),"")</f>
        <v/>
      </c>
      <c r="F180" s="3" t="str">
        <f>IF(VLOOKUP(C180,[1]Dossardage!$B$4:$G$203,6,FALSE)="1000 m",VLOOKUP(C180,[1]Dossardage!$B$4:$G$203,4,FALSE),"")</f>
        <v/>
      </c>
      <c r="G180" s="3" t="str">
        <f>IF(VLOOKUP(C180,[1]Dossardage!$B$4:$G$203,6,FALSE)="1000 m",VLOOKUP(C180,[1]Dossardage!$B$4:$G$203,5,FALSE),"")</f>
        <v/>
      </c>
      <c r="H180" s="20"/>
      <c r="I180" s="10" t="str">
        <f>IFERROR(VLOOKUP(H180,$K$7:$L$56,2,TRUE),"0")</f>
        <v>0</v>
      </c>
    </row>
    <row r="181" spans="2:9" x14ac:dyDescent="0.25">
      <c r="B181" s="12" t="str">
        <f>IFERROR(RANK(H181,$H$7:$H$206,1),"")</f>
        <v/>
      </c>
      <c r="C181" s="5">
        <v>375</v>
      </c>
      <c r="D181" s="3" t="str">
        <f>IF(VLOOKUP(C181,[1]Dossardage!$B$4:$G$203,6,FALSE)="1000 m",VLOOKUP(C181,[1]Dossardage!$B$4:$G$203,2,FALSE),"")</f>
        <v/>
      </c>
      <c r="E181" s="3" t="str">
        <f>IF(VLOOKUP(C181,[1]Dossardage!$B$4:$G$203,6,FALSE)="1000 m",VLOOKUP(C181,[1]Dossardage!$B$4:$G$203,3,FALSE),"")</f>
        <v/>
      </c>
      <c r="F181" s="3" t="str">
        <f>IF(VLOOKUP(C181,[1]Dossardage!$B$4:$G$203,6,FALSE)="1000 m",VLOOKUP(C181,[1]Dossardage!$B$4:$G$203,4,FALSE),"")</f>
        <v/>
      </c>
      <c r="G181" s="3" t="str">
        <f>IF(VLOOKUP(C181,[1]Dossardage!$B$4:$G$203,6,FALSE)="1000 m",VLOOKUP(C181,[1]Dossardage!$B$4:$G$203,5,FALSE),"")</f>
        <v/>
      </c>
      <c r="H181" s="20"/>
      <c r="I181" s="10" t="str">
        <f>IFERROR(VLOOKUP(H181,$K$7:$L$56,2,TRUE),"0")</f>
        <v>0</v>
      </c>
    </row>
    <row r="182" spans="2:9" x14ac:dyDescent="0.25">
      <c r="B182" s="12" t="str">
        <f>IFERROR(RANK(H182,$H$7:$H$206,1),"")</f>
        <v/>
      </c>
      <c r="C182" s="5">
        <v>376</v>
      </c>
      <c r="D182" s="3" t="str">
        <f>IF(VLOOKUP(C182,[1]Dossardage!$B$4:$G$203,6,FALSE)="1000 m",VLOOKUP(C182,[1]Dossardage!$B$4:$G$203,2,FALSE),"")</f>
        <v/>
      </c>
      <c r="E182" s="3" t="str">
        <f>IF(VLOOKUP(C182,[1]Dossardage!$B$4:$G$203,6,FALSE)="1000 m",VLOOKUP(C182,[1]Dossardage!$B$4:$G$203,3,FALSE),"")</f>
        <v/>
      </c>
      <c r="F182" s="3" t="str">
        <f>IF(VLOOKUP(C182,[1]Dossardage!$B$4:$G$203,6,FALSE)="1000 m",VLOOKUP(C182,[1]Dossardage!$B$4:$G$203,4,FALSE),"")</f>
        <v/>
      </c>
      <c r="G182" s="3" t="str">
        <f>IF(VLOOKUP(C182,[1]Dossardage!$B$4:$G$203,6,FALSE)="1000 m",VLOOKUP(C182,[1]Dossardage!$B$4:$G$203,5,FALSE),"")</f>
        <v/>
      </c>
      <c r="H182" s="20"/>
      <c r="I182" s="10" t="str">
        <f>IFERROR(VLOOKUP(H182,$K$7:$L$56,2,TRUE),"0")</f>
        <v>0</v>
      </c>
    </row>
    <row r="183" spans="2:9" x14ac:dyDescent="0.25">
      <c r="B183" s="12" t="str">
        <f>IFERROR(RANK(H183,$H$7:$H$206,1),"")</f>
        <v/>
      </c>
      <c r="C183" s="5">
        <v>377</v>
      </c>
      <c r="D183" s="3" t="str">
        <f>IF(VLOOKUP(C183,[1]Dossardage!$B$4:$G$203,6,FALSE)="1000 m",VLOOKUP(C183,[1]Dossardage!$B$4:$G$203,2,FALSE),"")</f>
        <v/>
      </c>
      <c r="E183" s="3" t="str">
        <f>IF(VLOOKUP(C183,[1]Dossardage!$B$4:$G$203,6,FALSE)="1000 m",VLOOKUP(C183,[1]Dossardage!$B$4:$G$203,3,FALSE),"")</f>
        <v/>
      </c>
      <c r="F183" s="3" t="str">
        <f>IF(VLOOKUP(C183,[1]Dossardage!$B$4:$G$203,6,FALSE)="1000 m",VLOOKUP(C183,[1]Dossardage!$B$4:$G$203,4,FALSE),"")</f>
        <v/>
      </c>
      <c r="G183" s="3" t="str">
        <f>IF(VLOOKUP(C183,[1]Dossardage!$B$4:$G$203,6,FALSE)="1000 m",VLOOKUP(C183,[1]Dossardage!$B$4:$G$203,5,FALSE),"")</f>
        <v/>
      </c>
      <c r="H183" s="20"/>
      <c r="I183" s="10" t="str">
        <f>IFERROR(VLOOKUP(H183,$K$7:$L$56,2,TRUE),"0")</f>
        <v>0</v>
      </c>
    </row>
    <row r="184" spans="2:9" x14ac:dyDescent="0.25">
      <c r="B184" s="12" t="str">
        <f>IFERROR(RANK(H184,$H$7:$H$206,1),"")</f>
        <v/>
      </c>
      <c r="C184" s="5">
        <v>378</v>
      </c>
      <c r="D184" s="3" t="str">
        <f>IF(VLOOKUP(C184,[1]Dossardage!$B$4:$G$203,6,FALSE)="1000 m",VLOOKUP(C184,[1]Dossardage!$B$4:$G$203,2,FALSE),"")</f>
        <v/>
      </c>
      <c r="E184" s="3" t="str">
        <f>IF(VLOOKUP(C184,[1]Dossardage!$B$4:$G$203,6,FALSE)="1000 m",VLOOKUP(C184,[1]Dossardage!$B$4:$G$203,3,FALSE),"")</f>
        <v/>
      </c>
      <c r="F184" s="3" t="str">
        <f>IF(VLOOKUP(C184,[1]Dossardage!$B$4:$G$203,6,FALSE)="1000 m",VLOOKUP(C184,[1]Dossardage!$B$4:$G$203,4,FALSE),"")</f>
        <v/>
      </c>
      <c r="G184" s="3" t="str">
        <f>IF(VLOOKUP(C184,[1]Dossardage!$B$4:$G$203,6,FALSE)="1000 m",VLOOKUP(C184,[1]Dossardage!$B$4:$G$203,5,FALSE),"")</f>
        <v/>
      </c>
      <c r="H184" s="20"/>
      <c r="I184" s="10" t="str">
        <f>IFERROR(VLOOKUP(H184,$K$7:$L$56,2,TRUE),"0")</f>
        <v>0</v>
      </c>
    </row>
    <row r="185" spans="2:9" x14ac:dyDescent="0.25">
      <c r="B185" s="12" t="str">
        <f>IFERROR(RANK(H185,$H$7:$H$206,1),"")</f>
        <v/>
      </c>
      <c r="C185" s="5">
        <v>379</v>
      </c>
      <c r="D185" s="3" t="str">
        <f>IF(VLOOKUP(C185,[1]Dossardage!$B$4:$G$203,6,FALSE)="1000 m",VLOOKUP(C185,[1]Dossardage!$B$4:$G$203,2,FALSE),"")</f>
        <v/>
      </c>
      <c r="E185" s="3" t="str">
        <f>IF(VLOOKUP(C185,[1]Dossardage!$B$4:$G$203,6,FALSE)="1000 m",VLOOKUP(C185,[1]Dossardage!$B$4:$G$203,3,FALSE),"")</f>
        <v/>
      </c>
      <c r="F185" s="3" t="str">
        <f>IF(VLOOKUP(C185,[1]Dossardage!$B$4:$G$203,6,FALSE)="1000 m",VLOOKUP(C185,[1]Dossardage!$B$4:$G$203,4,FALSE),"")</f>
        <v/>
      </c>
      <c r="G185" s="3" t="str">
        <f>IF(VLOOKUP(C185,[1]Dossardage!$B$4:$G$203,6,FALSE)="1000 m",VLOOKUP(C185,[1]Dossardage!$B$4:$G$203,5,FALSE),"")</f>
        <v/>
      </c>
      <c r="H185" s="20"/>
      <c r="I185" s="10" t="str">
        <f>IFERROR(VLOOKUP(H185,$K$7:$L$56,2,TRUE),"0")</f>
        <v>0</v>
      </c>
    </row>
    <row r="186" spans="2:9" x14ac:dyDescent="0.25">
      <c r="B186" s="12" t="str">
        <f>IFERROR(RANK(H186,$H$7:$H$206,1),"")</f>
        <v/>
      </c>
      <c r="C186" s="5">
        <v>380</v>
      </c>
      <c r="D186" s="3" t="str">
        <f>IF(VLOOKUP(C186,[1]Dossardage!$B$4:$G$203,6,FALSE)="1000 m",VLOOKUP(C186,[1]Dossardage!$B$4:$G$203,2,FALSE),"")</f>
        <v/>
      </c>
      <c r="E186" s="3" t="str">
        <f>IF(VLOOKUP(C186,[1]Dossardage!$B$4:$G$203,6,FALSE)="1000 m",VLOOKUP(C186,[1]Dossardage!$B$4:$G$203,3,FALSE),"")</f>
        <v/>
      </c>
      <c r="F186" s="3" t="str">
        <f>IF(VLOOKUP(C186,[1]Dossardage!$B$4:$G$203,6,FALSE)="1000 m",VLOOKUP(C186,[1]Dossardage!$B$4:$G$203,4,FALSE),"")</f>
        <v/>
      </c>
      <c r="G186" s="3" t="str">
        <f>IF(VLOOKUP(C186,[1]Dossardage!$B$4:$G$203,6,FALSE)="1000 m",VLOOKUP(C186,[1]Dossardage!$B$4:$G$203,5,FALSE),"")</f>
        <v/>
      </c>
      <c r="H186" s="20"/>
      <c r="I186" s="10" t="str">
        <f>IFERROR(VLOOKUP(H186,$K$7:$L$56,2,TRUE),"0")</f>
        <v>0</v>
      </c>
    </row>
    <row r="187" spans="2:9" x14ac:dyDescent="0.25">
      <c r="B187" s="12" t="str">
        <f>IFERROR(RANK(H187,$H$7:$H$206,1),"")</f>
        <v/>
      </c>
      <c r="C187" s="5">
        <v>381</v>
      </c>
      <c r="D187" s="3" t="str">
        <f>IF(VLOOKUP(C187,[1]Dossardage!$B$4:$G$203,6,FALSE)="1000 m",VLOOKUP(C187,[1]Dossardage!$B$4:$G$203,2,FALSE),"")</f>
        <v/>
      </c>
      <c r="E187" s="3" t="str">
        <f>IF(VLOOKUP(C187,[1]Dossardage!$B$4:$G$203,6,FALSE)="1000 m",VLOOKUP(C187,[1]Dossardage!$B$4:$G$203,3,FALSE),"")</f>
        <v/>
      </c>
      <c r="F187" s="3" t="str">
        <f>IF(VLOOKUP(C187,[1]Dossardage!$B$4:$G$203,6,FALSE)="1000 m",VLOOKUP(C187,[1]Dossardage!$B$4:$G$203,4,FALSE),"")</f>
        <v/>
      </c>
      <c r="G187" s="3" t="str">
        <f>IF(VLOOKUP(C187,[1]Dossardage!$B$4:$G$203,6,FALSE)="1000 m",VLOOKUP(C187,[1]Dossardage!$B$4:$G$203,5,FALSE),"")</f>
        <v/>
      </c>
      <c r="H187" s="20"/>
      <c r="I187" s="10" t="str">
        <f>IFERROR(VLOOKUP(H187,$K$7:$L$56,2,TRUE),"0")</f>
        <v>0</v>
      </c>
    </row>
    <row r="188" spans="2:9" x14ac:dyDescent="0.25">
      <c r="B188" s="12" t="str">
        <f>IFERROR(RANK(H188,$H$7:$H$206,1),"")</f>
        <v/>
      </c>
      <c r="C188" s="5">
        <v>382</v>
      </c>
      <c r="D188" s="3" t="str">
        <f>IF(VLOOKUP(C188,[1]Dossardage!$B$4:$G$203,6,FALSE)="1000 m",VLOOKUP(C188,[1]Dossardage!$B$4:$G$203,2,FALSE),"")</f>
        <v/>
      </c>
      <c r="E188" s="3" t="str">
        <f>IF(VLOOKUP(C188,[1]Dossardage!$B$4:$G$203,6,FALSE)="1000 m",VLOOKUP(C188,[1]Dossardage!$B$4:$G$203,3,FALSE),"")</f>
        <v/>
      </c>
      <c r="F188" s="3" t="str">
        <f>IF(VLOOKUP(C188,[1]Dossardage!$B$4:$G$203,6,FALSE)="1000 m",VLOOKUP(C188,[1]Dossardage!$B$4:$G$203,4,FALSE),"")</f>
        <v/>
      </c>
      <c r="G188" s="3" t="str">
        <f>IF(VLOOKUP(C188,[1]Dossardage!$B$4:$G$203,6,FALSE)="1000 m",VLOOKUP(C188,[1]Dossardage!$B$4:$G$203,5,FALSE),"")</f>
        <v/>
      </c>
      <c r="H188" s="20"/>
      <c r="I188" s="10" t="str">
        <f>IFERROR(VLOOKUP(H188,$K$7:$L$56,2,TRUE),"0")</f>
        <v>0</v>
      </c>
    </row>
    <row r="189" spans="2:9" x14ac:dyDescent="0.25">
      <c r="B189" s="12" t="str">
        <f>IFERROR(RANK(H189,$H$7:$H$206,1),"")</f>
        <v/>
      </c>
      <c r="C189" s="5">
        <v>383</v>
      </c>
      <c r="D189" s="3" t="str">
        <f>IF(VLOOKUP(C189,[1]Dossardage!$B$4:$G$203,6,FALSE)="1000 m",VLOOKUP(C189,[1]Dossardage!$B$4:$G$203,2,FALSE),"")</f>
        <v/>
      </c>
      <c r="E189" s="3" t="str">
        <f>IF(VLOOKUP(C189,[1]Dossardage!$B$4:$G$203,6,FALSE)="1000 m",VLOOKUP(C189,[1]Dossardage!$B$4:$G$203,3,FALSE),"")</f>
        <v/>
      </c>
      <c r="F189" s="3" t="str">
        <f>IF(VLOOKUP(C189,[1]Dossardage!$B$4:$G$203,6,FALSE)="1000 m",VLOOKUP(C189,[1]Dossardage!$B$4:$G$203,4,FALSE),"")</f>
        <v/>
      </c>
      <c r="G189" s="3" t="str">
        <f>IF(VLOOKUP(C189,[1]Dossardage!$B$4:$G$203,6,FALSE)="1000 m",VLOOKUP(C189,[1]Dossardage!$B$4:$G$203,5,FALSE),"")</f>
        <v/>
      </c>
      <c r="H189" s="20"/>
      <c r="I189" s="10" t="str">
        <f>IFERROR(VLOOKUP(H189,$K$7:$L$56,2,TRUE),"0")</f>
        <v>0</v>
      </c>
    </row>
    <row r="190" spans="2:9" x14ac:dyDescent="0.25">
      <c r="B190" s="12" t="str">
        <f>IFERROR(RANK(H190,$H$7:$H$206,1),"")</f>
        <v/>
      </c>
      <c r="C190" s="5">
        <v>384</v>
      </c>
      <c r="D190" s="3" t="str">
        <f>IF(VLOOKUP(C190,[1]Dossardage!$B$4:$G$203,6,FALSE)="1000 m",VLOOKUP(C190,[1]Dossardage!$B$4:$G$203,2,FALSE),"")</f>
        <v/>
      </c>
      <c r="E190" s="3" t="str">
        <f>IF(VLOOKUP(C190,[1]Dossardage!$B$4:$G$203,6,FALSE)="1000 m",VLOOKUP(C190,[1]Dossardage!$B$4:$G$203,3,FALSE),"")</f>
        <v/>
      </c>
      <c r="F190" s="3" t="str">
        <f>IF(VLOOKUP(C190,[1]Dossardage!$B$4:$G$203,6,FALSE)="1000 m",VLOOKUP(C190,[1]Dossardage!$B$4:$G$203,4,FALSE),"")</f>
        <v/>
      </c>
      <c r="G190" s="3" t="str">
        <f>IF(VLOOKUP(C190,[1]Dossardage!$B$4:$G$203,6,FALSE)="1000 m",VLOOKUP(C190,[1]Dossardage!$B$4:$G$203,5,FALSE),"")</f>
        <v/>
      </c>
      <c r="H190" s="20"/>
      <c r="I190" s="10" t="str">
        <f>IFERROR(VLOOKUP(H190,$K$7:$L$56,2,TRUE),"0")</f>
        <v>0</v>
      </c>
    </row>
    <row r="191" spans="2:9" x14ac:dyDescent="0.25">
      <c r="B191" s="12">
        <f>IFERROR(RANK(H191,$H$7:$H$206,1),"")</f>
        <v>22</v>
      </c>
      <c r="C191" s="5">
        <v>385</v>
      </c>
      <c r="D191" s="3" t="str">
        <f>IF(VLOOKUP(C191,[1]Dossardage!$B$4:$G$203,6,FALSE)="1000 m",VLOOKUP(C191,[1]Dossardage!$B$4:$G$203,2,FALSE),"")</f>
        <v>AIT MADI</v>
      </c>
      <c r="E191" s="3" t="str">
        <f>IF(VLOOKUP(C191,[1]Dossardage!$B$4:$G$203,6,FALSE)="1000 m",VLOOKUP(C191,[1]Dossardage!$B$4:$G$203,3,FALSE),"")</f>
        <v>Salmane</v>
      </c>
      <c r="F191" s="3" t="str">
        <f>IF(VLOOKUP(C191,[1]Dossardage!$B$4:$G$203,6,FALSE)="1000 m",VLOOKUP(C191,[1]Dossardage!$B$4:$G$203,4,FALSE),"")</f>
        <v>BG</v>
      </c>
      <c r="G191" s="3" t="str">
        <f>IF(VLOOKUP(C191,[1]Dossardage!$B$4:$G$203,6,FALSE)="1000 m",VLOOKUP(C191,[1]Dossardage!$B$4:$G$203,5,FALSE),"")</f>
        <v>Collège Jean Macé</v>
      </c>
      <c r="H191" s="20">
        <v>4.13</v>
      </c>
      <c r="I191" s="10">
        <f>IFERROR(VLOOKUP(H191,$K$7:$L$56,2,TRUE),"0")</f>
        <v>15</v>
      </c>
    </row>
    <row r="192" spans="2:9" x14ac:dyDescent="0.25">
      <c r="B192" s="12" t="str">
        <f>IFERROR(RANK(H192,$H$7:$H$206,1),"")</f>
        <v/>
      </c>
      <c r="C192" s="5">
        <v>386</v>
      </c>
      <c r="D192" s="3" t="str">
        <f>IF(VLOOKUP(C192,[1]Dossardage!$B$4:$G$203,6,FALSE)="1000 m",VLOOKUP(C192,[1]Dossardage!$B$4:$G$203,2,FALSE),"")</f>
        <v/>
      </c>
      <c r="E192" s="3" t="str">
        <f>IF(VLOOKUP(C192,[1]Dossardage!$B$4:$G$203,6,FALSE)="1000 m",VLOOKUP(C192,[1]Dossardage!$B$4:$G$203,3,FALSE),"")</f>
        <v/>
      </c>
      <c r="F192" s="3" t="str">
        <f>IF(VLOOKUP(C192,[1]Dossardage!$B$4:$G$203,6,FALSE)="1000 m",VLOOKUP(C192,[1]Dossardage!$B$4:$G$203,4,FALSE),"")</f>
        <v/>
      </c>
      <c r="G192" s="3" t="str">
        <f>IF(VLOOKUP(C192,[1]Dossardage!$B$4:$G$203,6,FALSE)="1000 m",VLOOKUP(C192,[1]Dossardage!$B$4:$G$203,5,FALSE),"")</f>
        <v/>
      </c>
      <c r="H192" s="20"/>
      <c r="I192" s="10" t="str">
        <f>IFERROR(VLOOKUP(H192,$K$7:$L$56,2,TRUE),"0")</f>
        <v>0</v>
      </c>
    </row>
    <row r="193" spans="2:9" x14ac:dyDescent="0.25">
      <c r="B193" s="12" t="str">
        <f>IFERROR(RANK(H193,$H$7:$H$206,1),"")</f>
        <v/>
      </c>
      <c r="C193" s="5">
        <v>387</v>
      </c>
      <c r="D193" s="3" t="str">
        <f>IF(VLOOKUP(C193,[1]Dossardage!$B$4:$G$203,6,FALSE)="1000 m",VLOOKUP(C193,[1]Dossardage!$B$4:$G$203,2,FALSE),"")</f>
        <v/>
      </c>
      <c r="E193" s="3" t="str">
        <f>IF(VLOOKUP(C193,[1]Dossardage!$B$4:$G$203,6,FALSE)="1000 m",VLOOKUP(C193,[1]Dossardage!$B$4:$G$203,3,FALSE),"")</f>
        <v/>
      </c>
      <c r="F193" s="3" t="str">
        <f>IF(VLOOKUP(C193,[1]Dossardage!$B$4:$G$203,6,FALSE)="1000 m",VLOOKUP(C193,[1]Dossardage!$B$4:$G$203,4,FALSE),"")</f>
        <v/>
      </c>
      <c r="G193" s="3" t="str">
        <f>IF(VLOOKUP(C193,[1]Dossardage!$B$4:$G$203,6,FALSE)="1000 m",VLOOKUP(C193,[1]Dossardage!$B$4:$G$203,5,FALSE),"")</f>
        <v/>
      </c>
      <c r="H193" s="20"/>
      <c r="I193" s="10" t="str">
        <f>IFERROR(VLOOKUP(H193,$K$7:$L$56,2,TRUE),"0")</f>
        <v>0</v>
      </c>
    </row>
    <row r="194" spans="2:9" x14ac:dyDescent="0.25">
      <c r="B194" s="12" t="str">
        <f>IFERROR(RANK(H194,$H$7:$H$206,1),"")</f>
        <v/>
      </c>
      <c r="C194" s="5">
        <v>388</v>
      </c>
      <c r="D194" s="3" t="str">
        <f>IF(VLOOKUP(C194,[1]Dossardage!$B$4:$G$203,6,FALSE)="1000 m",VLOOKUP(C194,[1]Dossardage!$B$4:$G$203,2,FALSE),"")</f>
        <v/>
      </c>
      <c r="E194" s="3" t="str">
        <f>IF(VLOOKUP(C194,[1]Dossardage!$B$4:$G$203,6,FALSE)="1000 m",VLOOKUP(C194,[1]Dossardage!$B$4:$G$203,3,FALSE),"")</f>
        <v/>
      </c>
      <c r="F194" s="3" t="str">
        <f>IF(VLOOKUP(C194,[1]Dossardage!$B$4:$G$203,6,FALSE)="1000 m",VLOOKUP(C194,[1]Dossardage!$B$4:$G$203,4,FALSE),"")</f>
        <v/>
      </c>
      <c r="G194" s="3" t="str">
        <f>IF(VLOOKUP(C194,[1]Dossardage!$B$4:$G$203,6,FALSE)="1000 m",VLOOKUP(C194,[1]Dossardage!$B$4:$G$203,5,FALSE),"")</f>
        <v/>
      </c>
      <c r="H194" s="20"/>
      <c r="I194" s="10" t="str">
        <f>IFERROR(VLOOKUP(H194,$K$7:$L$56,2,TRUE),"0")</f>
        <v>0</v>
      </c>
    </row>
    <row r="195" spans="2:9" x14ac:dyDescent="0.25">
      <c r="B195" s="12" t="str">
        <f>IFERROR(RANK(H195,$H$7:$H$206,1),"")</f>
        <v/>
      </c>
      <c r="C195" s="5">
        <v>389</v>
      </c>
      <c r="D195" s="3" t="str">
        <f>IF(VLOOKUP(C195,[1]Dossardage!$B$4:$G$203,6,FALSE)="1000 m",VLOOKUP(C195,[1]Dossardage!$B$4:$G$203,2,FALSE),"")</f>
        <v/>
      </c>
      <c r="E195" s="3" t="str">
        <f>IF(VLOOKUP(C195,[1]Dossardage!$B$4:$G$203,6,FALSE)="1000 m",VLOOKUP(C195,[1]Dossardage!$B$4:$G$203,3,FALSE),"")</f>
        <v/>
      </c>
      <c r="F195" s="3" t="str">
        <f>IF(VLOOKUP(C195,[1]Dossardage!$B$4:$G$203,6,FALSE)="1000 m",VLOOKUP(C195,[1]Dossardage!$B$4:$G$203,4,FALSE),"")</f>
        <v/>
      </c>
      <c r="G195" s="3" t="str">
        <f>IF(VLOOKUP(C195,[1]Dossardage!$B$4:$G$203,6,FALSE)="1000 m",VLOOKUP(C195,[1]Dossardage!$B$4:$G$203,5,FALSE),"")</f>
        <v/>
      </c>
      <c r="H195" s="20"/>
      <c r="I195" s="10" t="str">
        <f>IFERROR(VLOOKUP(H195,$K$7:$L$56,2,TRUE),"0")</f>
        <v>0</v>
      </c>
    </row>
    <row r="196" spans="2:9" x14ac:dyDescent="0.25">
      <c r="B196" s="12" t="str">
        <f>IFERROR(RANK(H196,$H$7:$H$206,1),"")</f>
        <v/>
      </c>
      <c r="C196" s="5">
        <v>390</v>
      </c>
      <c r="D196" s="3" t="str">
        <f>IF(VLOOKUP(C196,[1]Dossardage!$B$4:$G$203,6,FALSE)="1000 m",VLOOKUP(C196,[1]Dossardage!$B$4:$G$203,2,FALSE),"")</f>
        <v/>
      </c>
      <c r="E196" s="3" t="str">
        <f>IF(VLOOKUP(C196,[1]Dossardage!$B$4:$G$203,6,FALSE)="1000 m",VLOOKUP(C196,[1]Dossardage!$B$4:$G$203,3,FALSE),"")</f>
        <v/>
      </c>
      <c r="F196" s="3" t="str">
        <f>IF(VLOOKUP(C196,[1]Dossardage!$B$4:$G$203,6,FALSE)="1000 m",VLOOKUP(C196,[1]Dossardage!$B$4:$G$203,4,FALSE),"")</f>
        <v/>
      </c>
      <c r="G196" s="3" t="str">
        <f>IF(VLOOKUP(C196,[1]Dossardage!$B$4:$G$203,6,FALSE)="1000 m",VLOOKUP(C196,[1]Dossardage!$B$4:$G$203,5,FALSE),"")</f>
        <v/>
      </c>
      <c r="H196" s="20"/>
      <c r="I196" s="10" t="str">
        <f>IFERROR(VLOOKUP(H196,$K$7:$L$56,2,TRUE),"0")</f>
        <v>0</v>
      </c>
    </row>
    <row r="197" spans="2:9" x14ac:dyDescent="0.25">
      <c r="B197" s="12" t="str">
        <f>IFERROR(RANK(H197,$H$7:$H$206,1),"")</f>
        <v/>
      </c>
      <c r="C197" s="5">
        <v>391</v>
      </c>
      <c r="D197" s="3" t="str">
        <f>IF(VLOOKUP(C197,[1]Dossardage!$B$4:$G$203,6,FALSE)="1000 m",VLOOKUP(C197,[1]Dossardage!$B$4:$G$203,2,FALSE),"")</f>
        <v/>
      </c>
      <c r="E197" s="3" t="str">
        <f>IF(VLOOKUP(C197,[1]Dossardage!$B$4:$G$203,6,FALSE)="1000 m",VLOOKUP(C197,[1]Dossardage!$B$4:$G$203,3,FALSE),"")</f>
        <v/>
      </c>
      <c r="F197" s="3" t="str">
        <f>IF(VLOOKUP(C197,[1]Dossardage!$B$4:$G$203,6,FALSE)="1000 m",VLOOKUP(C197,[1]Dossardage!$B$4:$G$203,4,FALSE),"")</f>
        <v/>
      </c>
      <c r="G197" s="3" t="str">
        <f>IF(VLOOKUP(C197,[1]Dossardage!$B$4:$G$203,6,FALSE)="1000 m",VLOOKUP(C197,[1]Dossardage!$B$4:$G$203,5,FALSE),"")</f>
        <v/>
      </c>
      <c r="H197" s="20"/>
      <c r="I197" s="10" t="str">
        <f>IFERROR(VLOOKUP(H197,$K$7:$L$56,2,TRUE),"0")</f>
        <v>0</v>
      </c>
    </row>
    <row r="198" spans="2:9" x14ac:dyDescent="0.25">
      <c r="B198" s="12" t="str">
        <f>IFERROR(RANK(H198,$H$7:$H$206,1),"")</f>
        <v/>
      </c>
      <c r="C198" s="5">
        <v>392</v>
      </c>
      <c r="D198" s="3" t="str">
        <f>IF(VLOOKUP(C198,[1]Dossardage!$B$4:$G$203,6,FALSE)="1000 m",VLOOKUP(C198,[1]Dossardage!$B$4:$G$203,2,FALSE),"")</f>
        <v/>
      </c>
      <c r="E198" s="3" t="str">
        <f>IF(VLOOKUP(C198,[1]Dossardage!$B$4:$G$203,6,FALSE)="1000 m",VLOOKUP(C198,[1]Dossardage!$B$4:$G$203,3,FALSE),"")</f>
        <v/>
      </c>
      <c r="F198" s="3" t="str">
        <f>IF(VLOOKUP(C198,[1]Dossardage!$B$4:$G$203,6,FALSE)="1000 m",VLOOKUP(C198,[1]Dossardage!$B$4:$G$203,4,FALSE),"")</f>
        <v/>
      </c>
      <c r="G198" s="3" t="str">
        <f>IF(VLOOKUP(C198,[1]Dossardage!$B$4:$G$203,6,FALSE)="1000 m",VLOOKUP(C198,[1]Dossardage!$B$4:$G$203,5,FALSE),"")</f>
        <v/>
      </c>
      <c r="H198" s="20"/>
      <c r="I198" s="10" t="str">
        <f>IFERROR(VLOOKUP(H198,$K$7:$L$56,2,TRUE),"0")</f>
        <v>0</v>
      </c>
    </row>
    <row r="199" spans="2:9" x14ac:dyDescent="0.25">
      <c r="B199" s="12" t="str">
        <f>IFERROR(RANK(H199,$H$7:$H$206,1),"")</f>
        <v/>
      </c>
      <c r="C199" s="5">
        <v>393</v>
      </c>
      <c r="D199" s="3" t="str">
        <f>IF(VLOOKUP(C199,[1]Dossardage!$B$4:$G$203,6,FALSE)="1000 m",VLOOKUP(C199,[1]Dossardage!$B$4:$G$203,2,FALSE),"")</f>
        <v/>
      </c>
      <c r="E199" s="3" t="str">
        <f>IF(VLOOKUP(C199,[1]Dossardage!$B$4:$G$203,6,FALSE)="1000 m",VLOOKUP(C199,[1]Dossardage!$B$4:$G$203,3,FALSE),"")</f>
        <v/>
      </c>
      <c r="F199" s="3" t="str">
        <f>IF(VLOOKUP(C199,[1]Dossardage!$B$4:$G$203,6,FALSE)="1000 m",VLOOKUP(C199,[1]Dossardage!$B$4:$G$203,4,FALSE),"")</f>
        <v/>
      </c>
      <c r="G199" s="3" t="str">
        <f>IF(VLOOKUP(C199,[1]Dossardage!$B$4:$G$203,6,FALSE)="1000 m",VLOOKUP(C199,[1]Dossardage!$B$4:$G$203,5,FALSE),"")</f>
        <v/>
      </c>
      <c r="H199" s="20"/>
      <c r="I199" s="10" t="str">
        <f>IFERROR(VLOOKUP(H199,$K$7:$L$56,2,TRUE),"0")</f>
        <v>0</v>
      </c>
    </row>
    <row r="200" spans="2:9" x14ac:dyDescent="0.25">
      <c r="B200" s="12" t="str">
        <f>IFERROR(RANK(H200,$H$7:$H$206,1),"")</f>
        <v/>
      </c>
      <c r="C200" s="5">
        <v>394</v>
      </c>
      <c r="D200" s="3" t="str">
        <f>IF(VLOOKUP(C200,[1]Dossardage!$B$4:$G$203,6,FALSE)="1000 m",VLOOKUP(C200,[1]Dossardage!$B$4:$G$203,2,FALSE),"")</f>
        <v/>
      </c>
      <c r="E200" s="3" t="str">
        <f>IF(VLOOKUP(C200,[1]Dossardage!$B$4:$G$203,6,FALSE)="1000 m",VLOOKUP(C200,[1]Dossardage!$B$4:$G$203,3,FALSE),"")</f>
        <v/>
      </c>
      <c r="F200" s="3" t="str">
        <f>IF(VLOOKUP(C200,[1]Dossardage!$B$4:$G$203,6,FALSE)="1000 m",VLOOKUP(C200,[1]Dossardage!$B$4:$G$203,4,FALSE),"")</f>
        <v/>
      </c>
      <c r="G200" s="3" t="str">
        <f>IF(VLOOKUP(C200,[1]Dossardage!$B$4:$G$203,6,FALSE)="1000 m",VLOOKUP(C200,[1]Dossardage!$B$4:$G$203,5,FALSE),"")</f>
        <v/>
      </c>
      <c r="H200" s="20"/>
      <c r="I200" s="10" t="str">
        <f>IFERROR(VLOOKUP(H200,$K$7:$L$56,2,TRUE),"0")</f>
        <v>0</v>
      </c>
    </row>
    <row r="201" spans="2:9" x14ac:dyDescent="0.25">
      <c r="B201" s="12" t="str">
        <f>IFERROR(RANK(H201,$H$7:$H$206,1),"")</f>
        <v/>
      </c>
      <c r="C201" s="5">
        <v>395</v>
      </c>
      <c r="D201" s="3" t="str">
        <f>IF(VLOOKUP(C201,[1]Dossardage!$B$4:$G$203,6,FALSE)="1000 m",VLOOKUP(C201,[1]Dossardage!$B$4:$G$203,2,FALSE),"")</f>
        <v/>
      </c>
      <c r="E201" s="3" t="str">
        <f>IF(VLOOKUP(C201,[1]Dossardage!$B$4:$G$203,6,FALSE)="1000 m",VLOOKUP(C201,[1]Dossardage!$B$4:$G$203,3,FALSE),"")</f>
        <v/>
      </c>
      <c r="F201" s="3" t="str">
        <f>IF(VLOOKUP(C201,[1]Dossardage!$B$4:$G$203,6,FALSE)="1000 m",VLOOKUP(C201,[1]Dossardage!$B$4:$G$203,4,FALSE),"")</f>
        <v/>
      </c>
      <c r="G201" s="3" t="str">
        <f>IF(VLOOKUP(C201,[1]Dossardage!$B$4:$G$203,6,FALSE)="1000 m",VLOOKUP(C201,[1]Dossardage!$B$4:$G$203,5,FALSE),"")</f>
        <v/>
      </c>
      <c r="H201" s="20"/>
      <c r="I201" s="10" t="str">
        <f>IFERROR(VLOOKUP(H201,$K$7:$L$56,2,TRUE),"0")</f>
        <v>0</v>
      </c>
    </row>
    <row r="202" spans="2:9" x14ac:dyDescent="0.25">
      <c r="B202" s="12" t="str">
        <f>IFERROR(RANK(H202,$H$7:$H$206,1),"")</f>
        <v/>
      </c>
      <c r="C202" s="5">
        <v>396</v>
      </c>
      <c r="D202" s="3" t="str">
        <f>IF(VLOOKUP(C202,[1]Dossardage!$B$4:$G$203,6,FALSE)="1000 m",VLOOKUP(C202,[1]Dossardage!$B$4:$G$203,2,FALSE),"")</f>
        <v/>
      </c>
      <c r="E202" s="3" t="str">
        <f>IF(VLOOKUP(C202,[1]Dossardage!$B$4:$G$203,6,FALSE)="1000 m",VLOOKUP(C202,[1]Dossardage!$B$4:$G$203,3,FALSE),"")</f>
        <v/>
      </c>
      <c r="F202" s="3" t="str">
        <f>IF(VLOOKUP(C202,[1]Dossardage!$B$4:$G$203,6,FALSE)="1000 m",VLOOKUP(C202,[1]Dossardage!$B$4:$G$203,4,FALSE),"")</f>
        <v/>
      </c>
      <c r="G202" s="3" t="str">
        <f>IF(VLOOKUP(C202,[1]Dossardage!$B$4:$G$203,6,FALSE)="1000 m",VLOOKUP(C202,[1]Dossardage!$B$4:$G$203,5,FALSE),"")</f>
        <v/>
      </c>
      <c r="H202" s="20"/>
      <c r="I202" s="10" t="str">
        <f>IFERROR(VLOOKUP(H202,$K$7:$L$56,2,TRUE),"0")</f>
        <v>0</v>
      </c>
    </row>
    <row r="203" spans="2:9" x14ac:dyDescent="0.25">
      <c r="B203" s="12" t="str">
        <f>IFERROR(RANK(H203,$H$7:$H$206,1),"")</f>
        <v/>
      </c>
      <c r="C203" s="5">
        <v>397</v>
      </c>
      <c r="D203" s="3" t="str">
        <f>IF(VLOOKUP(C203,[1]Dossardage!$B$4:$G$203,6,FALSE)="1000 m",VLOOKUP(C203,[1]Dossardage!$B$4:$G$203,2,FALSE),"")</f>
        <v/>
      </c>
      <c r="E203" s="3" t="str">
        <f>IF(VLOOKUP(C203,[1]Dossardage!$B$4:$G$203,6,FALSE)="1000 m",VLOOKUP(C203,[1]Dossardage!$B$4:$G$203,3,FALSE),"")</f>
        <v/>
      </c>
      <c r="F203" s="3" t="str">
        <f>IF(VLOOKUP(C203,[1]Dossardage!$B$4:$G$203,6,FALSE)="1000 m",VLOOKUP(C203,[1]Dossardage!$B$4:$G$203,4,FALSE),"")</f>
        <v/>
      </c>
      <c r="G203" s="3" t="str">
        <f>IF(VLOOKUP(C203,[1]Dossardage!$B$4:$G$203,6,FALSE)="1000 m",VLOOKUP(C203,[1]Dossardage!$B$4:$G$203,5,FALSE),"")</f>
        <v/>
      </c>
      <c r="H203" s="20"/>
      <c r="I203" s="10" t="str">
        <f>IFERROR(VLOOKUP(H203,$K$7:$L$56,2,TRUE),"0")</f>
        <v>0</v>
      </c>
    </row>
    <row r="204" spans="2:9" x14ac:dyDescent="0.25">
      <c r="B204" s="12" t="str">
        <f>IFERROR(RANK(H204,$H$7:$H$206,1),"")</f>
        <v/>
      </c>
      <c r="C204" s="5">
        <v>398</v>
      </c>
      <c r="D204" s="3" t="str">
        <f>IF(VLOOKUP(C204,[1]Dossardage!$B$4:$G$203,6,FALSE)="1000 m",VLOOKUP(C204,[1]Dossardage!$B$4:$G$203,2,FALSE),"")</f>
        <v/>
      </c>
      <c r="E204" s="3" t="str">
        <f>IF(VLOOKUP(C204,[1]Dossardage!$B$4:$G$203,6,FALSE)="1000 m",VLOOKUP(C204,[1]Dossardage!$B$4:$G$203,3,FALSE),"")</f>
        <v/>
      </c>
      <c r="F204" s="3" t="str">
        <f>IF(VLOOKUP(C204,[1]Dossardage!$B$4:$G$203,6,FALSE)="1000 m",VLOOKUP(C204,[1]Dossardage!$B$4:$G$203,4,FALSE),"")</f>
        <v/>
      </c>
      <c r="G204" s="3" t="str">
        <f>IF(VLOOKUP(C204,[1]Dossardage!$B$4:$G$203,6,FALSE)="1000 m",VLOOKUP(C204,[1]Dossardage!$B$4:$G$203,5,FALSE),"")</f>
        <v/>
      </c>
      <c r="H204" s="20"/>
      <c r="I204" s="10" t="str">
        <f>IFERROR(VLOOKUP(H204,$K$7:$L$56,2,TRUE),"0")</f>
        <v>0</v>
      </c>
    </row>
    <row r="205" spans="2:9" x14ac:dyDescent="0.25">
      <c r="B205" s="12" t="str">
        <f>IFERROR(RANK(H205,$H$7:$H$206,1),"")</f>
        <v/>
      </c>
      <c r="C205" s="5">
        <v>399</v>
      </c>
      <c r="D205" s="3" t="str">
        <f>IF(VLOOKUP(C205,[1]Dossardage!$B$4:$G$203,6,FALSE)="1000 m",VLOOKUP(C205,[1]Dossardage!$B$4:$G$203,2,FALSE),"")</f>
        <v/>
      </c>
      <c r="E205" s="3" t="str">
        <f>IF(VLOOKUP(C205,[1]Dossardage!$B$4:$G$203,6,FALSE)="1000 m",VLOOKUP(C205,[1]Dossardage!$B$4:$G$203,3,FALSE),"")</f>
        <v/>
      </c>
      <c r="F205" s="3" t="str">
        <f>IF(VLOOKUP(C205,[1]Dossardage!$B$4:$G$203,6,FALSE)="1000 m",VLOOKUP(C205,[1]Dossardage!$B$4:$G$203,4,FALSE),"")</f>
        <v/>
      </c>
      <c r="G205" s="3" t="str">
        <f>IF(VLOOKUP(C205,[1]Dossardage!$B$4:$G$203,6,FALSE)="1000 m",VLOOKUP(C205,[1]Dossardage!$B$4:$G$203,5,FALSE),"")</f>
        <v/>
      </c>
      <c r="H205" s="20"/>
      <c r="I205" s="10" t="str">
        <f>IFERROR(VLOOKUP(H205,$K$7:$L$56,2,TRUE),"0")</f>
        <v>0</v>
      </c>
    </row>
    <row r="206" spans="2:9" x14ac:dyDescent="0.25">
      <c r="B206" s="12" t="str">
        <f>IFERROR(RANK(H206,$H$7:$H$206,1),"")</f>
        <v/>
      </c>
      <c r="C206" s="5">
        <v>400</v>
      </c>
      <c r="D206" s="3" t="str">
        <f>IF(VLOOKUP(C206,[1]Dossardage!$B$4:$G$203,6,FALSE)="1000 m",VLOOKUP(C206,[1]Dossardage!$B$4:$G$203,2,FALSE),"")</f>
        <v/>
      </c>
      <c r="E206" s="3" t="str">
        <f>IF(VLOOKUP(C206,[1]Dossardage!$B$4:$G$203,6,FALSE)="1000 m",VLOOKUP(C206,[1]Dossardage!$B$4:$G$203,3,FALSE),"")</f>
        <v/>
      </c>
      <c r="F206" s="3" t="str">
        <f>IF(VLOOKUP(C206,[1]Dossardage!$B$4:$G$203,6,FALSE)="1000 m",VLOOKUP(C206,[1]Dossardage!$B$4:$G$203,4,FALSE),"")</f>
        <v/>
      </c>
      <c r="G206" s="3" t="str">
        <f>IF(VLOOKUP(C206,[1]Dossardage!$B$4:$G$203,6,FALSE)="1000 m",VLOOKUP(C206,[1]Dossardage!$B$4:$G$203,5,FALSE),"")</f>
        <v/>
      </c>
      <c r="H206" s="20"/>
      <c r="I206" s="10" t="str">
        <f>IFERROR(VLOOKUP(H206,$K$7:$L$56,2,TRUE),"0")</f>
        <v>0</v>
      </c>
    </row>
  </sheetData>
  <mergeCells count="1">
    <mergeCell ref="C4:I4"/>
  </mergeCells>
  <conditionalFormatting sqref="D7:G206">
    <cfRule type="cellIs" dxfId="1" priority="1" operator="equal">
      <formula>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06"/>
  <sheetViews>
    <sheetView tabSelected="1" workbookViewId="0">
      <selection activeCell="M15" sqref="M15"/>
    </sheetView>
  </sheetViews>
  <sheetFormatPr baseColWidth="10" defaultRowHeight="15" x14ac:dyDescent="0.25"/>
  <cols>
    <col min="6" max="6" width="33.42578125" bestFit="1" customWidth="1"/>
  </cols>
  <sheetData>
    <row r="2" spans="2:11" ht="105.75" customHeight="1" x14ac:dyDescent="0.25"/>
    <row r="4" spans="2:11" ht="31.5" x14ac:dyDescent="0.25">
      <c r="B4" s="7" t="s">
        <v>18</v>
      </c>
      <c r="C4" s="7"/>
      <c r="D4" s="7"/>
      <c r="E4" s="7"/>
      <c r="F4" s="7"/>
      <c r="G4" s="7"/>
      <c r="H4" s="7"/>
    </row>
    <row r="6" spans="2:11" x14ac:dyDescent="0.25">
      <c r="B6" s="33" t="s">
        <v>8</v>
      </c>
      <c r="C6" s="32" t="s">
        <v>7</v>
      </c>
      <c r="D6" s="32" t="s">
        <v>6</v>
      </c>
      <c r="E6" s="6" t="s">
        <v>5</v>
      </c>
      <c r="F6" s="31" t="s">
        <v>4</v>
      </c>
      <c r="G6" s="15" t="s">
        <v>1</v>
      </c>
      <c r="H6" s="15" t="s">
        <v>11</v>
      </c>
    </row>
    <row r="7" spans="2:11" x14ac:dyDescent="0.25">
      <c r="B7" s="5">
        <v>201</v>
      </c>
      <c r="C7" s="3" t="str">
        <f>VLOOKUP(B7,[1]Dossardage!$B$4:$G$203,2,FALSE)</f>
        <v>XHAARD-BOLLON</v>
      </c>
      <c r="D7" s="3" t="str">
        <f>VLOOKUP(B7,[1]Dossardage!$B$4:$G$203,3,FALSE)</f>
        <v>Louis</v>
      </c>
      <c r="E7" s="3" t="str">
        <f>VLOOKUP(B7,[1]Dossardage!$B$4:$G$203,4,FALSE)</f>
        <v>BG</v>
      </c>
      <c r="F7" s="3" t="str">
        <f>VLOOKUP(B7,[1]Dossardage!$B$4:$G$203,5,FALSE)</f>
        <v>Collège Arthur Rimbaud</v>
      </c>
      <c r="G7" s="4" t="str">
        <f>VLOOKUP(B7,[1]Dossardage!$B$4:$G$203,6,FALSE)</f>
        <v>50 m</v>
      </c>
      <c r="H7" s="10">
        <f>'50 haies'!J7+'50 m'!I7+'1000 m'!I7</f>
        <v>34</v>
      </c>
      <c r="K7" s="30"/>
    </row>
    <row r="8" spans="2:11" x14ac:dyDescent="0.25">
      <c r="B8" s="5">
        <v>202</v>
      </c>
      <c r="C8" s="3" t="str">
        <f>VLOOKUP(B8,[1]Dossardage!$B$4:$G$203,2,FALSE)</f>
        <v>SALLE</v>
      </c>
      <c r="D8" s="3" t="str">
        <f>VLOOKUP(B8,[1]Dossardage!$B$4:$G$203,3,FALSE)</f>
        <v>MATHIS</v>
      </c>
      <c r="E8" s="3" t="str">
        <f>VLOOKUP(B8,[1]Dossardage!$B$4:$G$203,4,FALSE)</f>
        <v>BG</v>
      </c>
      <c r="F8" s="3" t="str">
        <f>VLOOKUP(B8,[1]Dossardage!$B$4:$G$203,5,FALSE)</f>
        <v>Collège Arthur Rimbaud</v>
      </c>
      <c r="G8" s="4" t="str">
        <f>VLOOKUP(B8,[1]Dossardage!$B$4:$G$203,6,FALSE)</f>
        <v>1000 m</v>
      </c>
      <c r="H8" s="10">
        <f>'50 haies'!J8+'50 m'!I8+'1000 m'!I8</f>
        <v>32</v>
      </c>
    </row>
    <row r="9" spans="2:11" x14ac:dyDescent="0.25">
      <c r="B9" s="5">
        <v>203</v>
      </c>
      <c r="C9" s="3" t="str">
        <f>VLOOKUP(B9,[1]Dossardage!$B$4:$G$203,2,FALSE)</f>
        <v>KRETZMEYER</v>
      </c>
      <c r="D9" s="3" t="str">
        <f>VLOOKUP(B9,[1]Dossardage!$B$4:$G$203,3,FALSE)</f>
        <v>CLOVIS</v>
      </c>
      <c r="E9" s="3" t="str">
        <f>VLOOKUP(B9,[1]Dossardage!$B$4:$G$203,4,FALSE)</f>
        <v>BG</v>
      </c>
      <c r="F9" s="3" t="str">
        <f>VLOOKUP(B9,[1]Dossardage!$B$4:$G$203,5,FALSE)</f>
        <v>Collège Arthur Rimbaud</v>
      </c>
      <c r="G9" s="4" t="str">
        <f>VLOOKUP(B9,[1]Dossardage!$B$4:$G$203,6,FALSE)</f>
        <v>1000 m</v>
      </c>
      <c r="H9" s="10">
        <f>'50 haies'!J9+'50 m'!I9+'1000 m'!I9</f>
        <v>22</v>
      </c>
    </row>
    <row r="10" spans="2:11" x14ac:dyDescent="0.25">
      <c r="B10" s="5">
        <v>204</v>
      </c>
      <c r="C10" s="3">
        <f>VLOOKUP(B10,[1]Dossardage!$B$4:$G$203,2,FALSE)</f>
        <v>0</v>
      </c>
      <c r="D10" s="3">
        <f>VLOOKUP(B10,[1]Dossardage!$B$4:$G$203,3,FALSE)</f>
        <v>0</v>
      </c>
      <c r="E10" s="3">
        <f>VLOOKUP(B10,[1]Dossardage!$B$4:$G$203,4,FALSE)</f>
        <v>0</v>
      </c>
      <c r="F10" s="3">
        <f>VLOOKUP(B10,[1]Dossardage!$B$4:$G$203,5,FALSE)</f>
        <v>0</v>
      </c>
      <c r="G10" s="4">
        <f>VLOOKUP(B10,[1]Dossardage!$B$4:$G$203,6,FALSE)</f>
        <v>0</v>
      </c>
      <c r="H10" s="10">
        <f>'50 haies'!J10+'50 m'!I10+'1000 m'!I10</f>
        <v>0</v>
      </c>
    </row>
    <row r="11" spans="2:11" x14ac:dyDescent="0.25">
      <c r="B11" s="5">
        <v>205</v>
      </c>
      <c r="C11" s="3">
        <f>VLOOKUP(B11,[1]Dossardage!$B$4:$G$203,2,FALSE)</f>
        <v>0</v>
      </c>
      <c r="D11" s="3">
        <f>VLOOKUP(B11,[1]Dossardage!$B$4:$G$203,3,FALSE)</f>
        <v>0</v>
      </c>
      <c r="E11" s="3">
        <f>VLOOKUP(B11,[1]Dossardage!$B$4:$G$203,4,FALSE)</f>
        <v>0</v>
      </c>
      <c r="F11" s="3">
        <f>VLOOKUP(B11,[1]Dossardage!$B$4:$G$203,5,FALSE)</f>
        <v>0</v>
      </c>
      <c r="G11" s="4">
        <f>VLOOKUP(B11,[1]Dossardage!$B$4:$G$203,6,FALSE)</f>
        <v>0</v>
      </c>
      <c r="H11" s="10">
        <f>'50 haies'!J11+'50 m'!I11+'1000 m'!I11</f>
        <v>0</v>
      </c>
    </row>
    <row r="12" spans="2:11" x14ac:dyDescent="0.25">
      <c r="B12" s="5">
        <v>206</v>
      </c>
      <c r="C12" s="3" t="str">
        <f>VLOOKUP(B12,[1]Dossardage!$B$4:$G$203,2,FALSE)</f>
        <v>BONNE</v>
      </c>
      <c r="D12" s="3" t="str">
        <f>VLOOKUP(B12,[1]Dossardage!$B$4:$G$203,3,FALSE)</f>
        <v>Robin</v>
      </c>
      <c r="E12" s="3" t="str">
        <f>VLOOKUP(B12,[1]Dossardage!$B$4:$G$203,4,FALSE)</f>
        <v>BG</v>
      </c>
      <c r="F12" s="3" t="str">
        <f>VLOOKUP(B12,[1]Dossardage!$B$4:$G$203,5,FALSE)</f>
        <v>Collège Arthur Rimbaud</v>
      </c>
      <c r="G12" s="4" t="str">
        <f>VLOOKUP(B12,[1]Dossardage!$B$4:$G$203,6,FALSE)</f>
        <v>1000 m</v>
      </c>
      <c r="H12" s="10">
        <f>'50 haies'!J12+'50 m'!I12+'1000 m'!I12</f>
        <v>22</v>
      </c>
    </row>
    <row r="13" spans="2:11" x14ac:dyDescent="0.25">
      <c r="B13" s="5">
        <v>207</v>
      </c>
      <c r="C13" s="3" t="str">
        <f>VLOOKUP(B13,[1]Dossardage!$B$4:$G$203,2,FALSE)</f>
        <v>FRICOTTEAUX</v>
      </c>
      <c r="D13" s="3" t="str">
        <f>VLOOKUP(B13,[1]Dossardage!$B$4:$G$203,3,FALSE)</f>
        <v>THOMAS</v>
      </c>
      <c r="E13" s="3" t="str">
        <f>VLOOKUP(B13,[1]Dossardage!$B$4:$G$203,4,FALSE)</f>
        <v>BG</v>
      </c>
      <c r="F13" s="3" t="str">
        <f>VLOOKUP(B13,[1]Dossardage!$B$4:$G$203,5,FALSE)</f>
        <v>Collège Arthur Rimbaud</v>
      </c>
      <c r="G13" s="4" t="str">
        <f>VLOOKUP(B13,[1]Dossardage!$B$4:$G$203,6,FALSE)</f>
        <v>50 m</v>
      </c>
      <c r="H13" s="10">
        <f>'50 haies'!J13+'50 m'!I13+'1000 m'!I13</f>
        <v>14</v>
      </c>
    </row>
    <row r="14" spans="2:11" x14ac:dyDescent="0.25">
      <c r="B14" s="5">
        <v>208</v>
      </c>
      <c r="C14" s="3" t="str">
        <f>VLOOKUP(B14,[1]Dossardage!$B$4:$G$203,2,FALSE)</f>
        <v>FRANCOTTE</v>
      </c>
      <c r="D14" s="3" t="str">
        <f>VLOOKUP(B14,[1]Dossardage!$B$4:$G$203,3,FALSE)</f>
        <v>Marius</v>
      </c>
      <c r="E14" s="3" t="str">
        <f>VLOOKUP(B14,[1]Dossardage!$B$4:$G$203,4,FALSE)</f>
        <v>BG</v>
      </c>
      <c r="F14" s="3" t="str">
        <f>VLOOKUP(B14,[1]Dossardage!$B$4:$G$203,5,FALSE)</f>
        <v>Collège Charles Bruneau</v>
      </c>
      <c r="G14" s="4" t="str">
        <f>VLOOKUP(B14,[1]Dossardage!$B$4:$G$203,6,FALSE)</f>
        <v>50 haies</v>
      </c>
      <c r="H14" s="10">
        <f>'50 haies'!J14+'50 m'!I14+'1000 m'!I14</f>
        <v>14</v>
      </c>
    </row>
    <row r="15" spans="2:11" x14ac:dyDescent="0.25">
      <c r="B15" s="5">
        <v>209</v>
      </c>
      <c r="C15" s="3" t="str">
        <f>VLOOKUP(B15,[1]Dossardage!$B$4:$G$203,2,FALSE)</f>
        <v>HENNE</v>
      </c>
      <c r="D15" s="3" t="str">
        <f>VLOOKUP(B15,[1]Dossardage!$B$4:$G$203,3,FALSE)</f>
        <v>Jérôme</v>
      </c>
      <c r="E15" s="3" t="str">
        <f>VLOOKUP(B15,[1]Dossardage!$B$4:$G$203,4,FALSE)</f>
        <v>BG</v>
      </c>
      <c r="F15" s="3" t="str">
        <f>VLOOKUP(B15,[1]Dossardage!$B$4:$G$203,5,FALSE)</f>
        <v>Collège Charles Bruneau</v>
      </c>
      <c r="G15" s="4" t="str">
        <f>VLOOKUP(B15,[1]Dossardage!$B$4:$G$203,6,FALSE)</f>
        <v>50 m</v>
      </c>
      <c r="H15" s="10">
        <f>'50 haies'!J15+'50 m'!I15+'1000 m'!I15</f>
        <v>16</v>
      </c>
    </row>
    <row r="16" spans="2:11" x14ac:dyDescent="0.25">
      <c r="B16" s="5">
        <v>210</v>
      </c>
      <c r="C16" s="3" t="str">
        <f>VLOOKUP(B16,[1]Dossardage!$B$4:$G$203,2,FALSE)</f>
        <v>NASSIRI</v>
      </c>
      <c r="D16" s="3" t="str">
        <f>VLOOKUP(B16,[1]Dossardage!$B$4:$G$203,3,FALSE)</f>
        <v>Elyam</v>
      </c>
      <c r="E16" s="3" t="str">
        <f>VLOOKUP(B16,[1]Dossardage!$B$4:$G$203,4,FALSE)</f>
        <v>BG</v>
      </c>
      <c r="F16" s="3" t="str">
        <f>VLOOKUP(B16,[1]Dossardage!$B$4:$G$203,5,FALSE)</f>
        <v>Collège Charles Bruneau</v>
      </c>
      <c r="G16" s="4" t="str">
        <f>VLOOKUP(B16,[1]Dossardage!$B$4:$G$203,6,FALSE)</f>
        <v>1000 m</v>
      </c>
      <c r="H16" s="10">
        <f>'50 haies'!J16+'50 m'!I16+'1000 m'!I16</f>
        <v>27</v>
      </c>
    </row>
    <row r="17" spans="2:8" x14ac:dyDescent="0.25">
      <c r="B17" s="5">
        <v>211</v>
      </c>
      <c r="C17" s="3" t="str">
        <f>VLOOKUP(B17,[1]Dossardage!$B$4:$G$203,2,FALSE)</f>
        <v>PAQUOT</v>
      </c>
      <c r="D17" s="3" t="str">
        <f>VLOOKUP(B17,[1]Dossardage!$B$4:$G$203,3,FALSE)</f>
        <v>Manoé</v>
      </c>
      <c r="E17" s="3" t="str">
        <f>VLOOKUP(B17,[1]Dossardage!$B$4:$G$203,4,FALSE)</f>
        <v>BG</v>
      </c>
      <c r="F17" s="3" t="str">
        <f>VLOOKUP(B17,[1]Dossardage!$B$4:$G$203,5,FALSE)</f>
        <v>Collège Charles Bruneau</v>
      </c>
      <c r="G17" s="4" t="str">
        <f>VLOOKUP(B17,[1]Dossardage!$B$4:$G$203,6,FALSE)</f>
        <v>50 m</v>
      </c>
      <c r="H17" s="10">
        <f>'50 haies'!J17+'50 m'!I17+'1000 m'!I17</f>
        <v>20</v>
      </c>
    </row>
    <row r="18" spans="2:8" x14ac:dyDescent="0.25">
      <c r="B18" s="5">
        <v>212</v>
      </c>
      <c r="C18" s="3" t="str">
        <f>VLOOKUP(B18,[1]Dossardage!$B$4:$G$203,2,FALSE)</f>
        <v>TERUEL</v>
      </c>
      <c r="D18" s="3" t="str">
        <f>VLOOKUP(B18,[1]Dossardage!$B$4:$G$203,3,FALSE)</f>
        <v>Noam</v>
      </c>
      <c r="E18" s="3" t="str">
        <f>VLOOKUP(B18,[1]Dossardage!$B$4:$G$203,4,FALSE)</f>
        <v>BG</v>
      </c>
      <c r="F18" s="3" t="str">
        <f>VLOOKUP(B18,[1]Dossardage!$B$4:$G$203,5,FALSE)</f>
        <v>Collège Charles Bruneau</v>
      </c>
      <c r="G18" s="4" t="str">
        <f>VLOOKUP(B18,[1]Dossardage!$B$4:$G$203,6,FALSE)</f>
        <v>1000 m</v>
      </c>
      <c r="H18" s="10">
        <f>'50 haies'!J18+'50 m'!I18+'1000 m'!I18</f>
        <v>1</v>
      </c>
    </row>
    <row r="19" spans="2:8" x14ac:dyDescent="0.25">
      <c r="B19" s="5">
        <v>213</v>
      </c>
      <c r="C19" s="3" t="str">
        <f>VLOOKUP(B19,[1]Dossardage!$B$4:$G$203,2,FALSE)</f>
        <v>AVRIL</v>
      </c>
      <c r="D19" s="3" t="str">
        <f>VLOOKUP(B19,[1]Dossardage!$B$4:$G$203,3,FALSE)</f>
        <v>Paulin</v>
      </c>
      <c r="E19" s="3" t="str">
        <f>VLOOKUP(B19,[1]Dossardage!$B$4:$G$203,4,FALSE)</f>
        <v>BG</v>
      </c>
      <c r="F19" s="3" t="str">
        <f>VLOOKUP(B19,[1]Dossardage!$B$4:$G$203,5,FALSE)</f>
        <v>Collège de la Retourne</v>
      </c>
      <c r="G19" s="4" t="str">
        <f>VLOOKUP(B19,[1]Dossardage!$B$4:$G$203,6,FALSE)</f>
        <v>1000 m</v>
      </c>
      <c r="H19" s="10">
        <f>'50 haies'!J19+'50 m'!I19+'1000 m'!I19</f>
        <v>22</v>
      </c>
    </row>
    <row r="20" spans="2:8" x14ac:dyDescent="0.25">
      <c r="B20" s="5">
        <v>214</v>
      </c>
      <c r="C20" s="3" t="str">
        <f>VLOOKUP(B20,[1]Dossardage!$B$4:$G$203,2,FALSE)</f>
        <v>BRAGA</v>
      </c>
      <c r="D20" s="3" t="str">
        <f>VLOOKUP(B20,[1]Dossardage!$B$4:$G$203,3,FALSE)</f>
        <v>Ethan</v>
      </c>
      <c r="E20" s="3" t="str">
        <f>VLOOKUP(B20,[1]Dossardage!$B$4:$G$203,4,FALSE)</f>
        <v>BG</v>
      </c>
      <c r="F20" s="3" t="str">
        <f>VLOOKUP(B20,[1]Dossardage!$B$4:$G$203,5,FALSE)</f>
        <v>Collège de la Retourne</v>
      </c>
      <c r="G20" s="4" t="str">
        <f>VLOOKUP(B20,[1]Dossardage!$B$4:$G$203,6,FALSE)</f>
        <v>50 m</v>
      </c>
      <c r="H20" s="10">
        <f>'50 haies'!J20+'50 m'!I20+'1000 m'!I20</f>
        <v>13</v>
      </c>
    </row>
    <row r="21" spans="2:8" x14ac:dyDescent="0.25">
      <c r="B21" s="5">
        <v>215</v>
      </c>
      <c r="C21" s="3" t="str">
        <f>VLOOKUP(B21,[1]Dossardage!$B$4:$G$203,2,FALSE)</f>
        <v>DREHER</v>
      </c>
      <c r="D21" s="3" t="str">
        <f>VLOOKUP(B21,[1]Dossardage!$B$4:$G$203,3,FALSE)</f>
        <v>Louis</v>
      </c>
      <c r="E21" s="3" t="str">
        <f>VLOOKUP(B21,[1]Dossardage!$B$4:$G$203,4,FALSE)</f>
        <v>BG</v>
      </c>
      <c r="F21" s="3" t="str">
        <f>VLOOKUP(B21,[1]Dossardage!$B$4:$G$203,5,FALSE)</f>
        <v>Collège de la Retourne</v>
      </c>
      <c r="G21" s="4" t="str">
        <f>VLOOKUP(B21,[1]Dossardage!$B$4:$G$203,6,FALSE)</f>
        <v>50 haies</v>
      </c>
      <c r="H21" s="10">
        <f>'50 haies'!J21+'50 m'!I21+'1000 m'!I21</f>
        <v>14</v>
      </c>
    </row>
    <row r="22" spans="2:8" x14ac:dyDescent="0.25">
      <c r="B22" s="5">
        <v>216</v>
      </c>
      <c r="C22" s="3">
        <f>VLOOKUP(B22,[1]Dossardage!$B$4:$G$203,2,FALSE)</f>
        <v>0</v>
      </c>
      <c r="D22" s="3">
        <f>VLOOKUP(B22,[1]Dossardage!$B$4:$G$203,3,FALSE)</f>
        <v>0</v>
      </c>
      <c r="E22" s="3">
        <f>VLOOKUP(B22,[1]Dossardage!$B$4:$G$203,4,FALSE)</f>
        <v>0</v>
      </c>
      <c r="F22" s="3">
        <f>VLOOKUP(B22,[1]Dossardage!$B$4:$G$203,5,FALSE)</f>
        <v>0</v>
      </c>
      <c r="G22" s="4">
        <f>VLOOKUP(B22,[1]Dossardage!$B$4:$G$203,6,FALSE)</f>
        <v>0</v>
      </c>
      <c r="H22" s="10">
        <f>'50 haies'!J22+'50 m'!I22+'1000 m'!I22</f>
        <v>0</v>
      </c>
    </row>
    <row r="23" spans="2:8" x14ac:dyDescent="0.25">
      <c r="B23" s="5">
        <v>217</v>
      </c>
      <c r="C23" s="3" t="str">
        <f>VLOOKUP(B23,[1]Dossardage!$B$4:$G$203,2,FALSE)</f>
        <v>DECORNE</v>
      </c>
      <c r="D23" s="3" t="str">
        <f>VLOOKUP(B23,[1]Dossardage!$B$4:$G$203,3,FALSE)</f>
        <v>Louis</v>
      </c>
      <c r="E23" s="3" t="str">
        <f>VLOOKUP(B23,[1]Dossardage!$B$4:$G$203,4,FALSE)</f>
        <v>BG</v>
      </c>
      <c r="F23" s="3" t="str">
        <f>VLOOKUP(B23,[1]Dossardage!$B$4:$G$203,5,FALSE)</f>
        <v>Collège de la Retourne</v>
      </c>
      <c r="G23" s="4" t="str">
        <f>VLOOKUP(B23,[1]Dossardage!$B$4:$G$203,6,FALSE)</f>
        <v>50 haies</v>
      </c>
      <c r="H23" s="10">
        <f>'50 haies'!J23+'50 m'!I23+'1000 m'!I23</f>
        <v>16</v>
      </c>
    </row>
    <row r="24" spans="2:8" x14ac:dyDescent="0.25">
      <c r="B24" s="5">
        <v>218</v>
      </c>
      <c r="C24" s="3" t="str">
        <f>VLOOKUP(B24,[1]Dossardage!$B$4:$G$203,2,FALSE)</f>
        <v>DUBANTON</v>
      </c>
      <c r="D24" s="3" t="str">
        <f>VLOOKUP(B24,[1]Dossardage!$B$4:$G$203,3,FALSE)</f>
        <v>Alexandre</v>
      </c>
      <c r="E24" s="3" t="str">
        <f>VLOOKUP(B24,[1]Dossardage!$B$4:$G$203,4,FALSE)</f>
        <v>BG</v>
      </c>
      <c r="F24" s="3" t="str">
        <f>VLOOKUP(B24,[1]Dossardage!$B$4:$G$203,5,FALSE)</f>
        <v>Collège de la Retourne</v>
      </c>
      <c r="G24" s="4" t="str">
        <f>VLOOKUP(B24,[1]Dossardage!$B$4:$G$203,6,FALSE)</f>
        <v>50 m</v>
      </c>
      <c r="H24" s="10">
        <f>'50 haies'!J24+'50 m'!I24+'1000 m'!I24</f>
        <v>4</v>
      </c>
    </row>
    <row r="25" spans="2:8" x14ac:dyDescent="0.25">
      <c r="B25" s="5">
        <v>219</v>
      </c>
      <c r="C25" s="3" t="str">
        <f>VLOOKUP(B25,[1]Dossardage!$B$4:$G$203,2,FALSE)</f>
        <v>HOLVOET</v>
      </c>
      <c r="D25" s="3" t="str">
        <f>VLOOKUP(B25,[1]Dossardage!$B$4:$G$203,3,FALSE)</f>
        <v>Hugo</v>
      </c>
      <c r="E25" s="3" t="str">
        <f>VLOOKUP(B25,[1]Dossardage!$B$4:$G$203,4,FALSE)</f>
        <v>BG</v>
      </c>
      <c r="F25" s="3" t="str">
        <f>VLOOKUP(B25,[1]Dossardage!$B$4:$G$203,5,FALSE)</f>
        <v>Collège de la Retourne</v>
      </c>
      <c r="G25" s="4" t="str">
        <f>VLOOKUP(B25,[1]Dossardage!$B$4:$G$203,6,FALSE)</f>
        <v>50 m</v>
      </c>
      <c r="H25" s="10">
        <f>'50 haies'!J25+'50 m'!I25+'1000 m'!I25</f>
        <v>27</v>
      </c>
    </row>
    <row r="26" spans="2:8" x14ac:dyDescent="0.25">
      <c r="B26" s="5">
        <v>220</v>
      </c>
      <c r="C26" s="3" t="str">
        <f>VLOOKUP(B26,[1]Dossardage!$B$4:$G$203,2,FALSE)</f>
        <v>GALHAUT</v>
      </c>
      <c r="D26" s="3" t="str">
        <f>VLOOKUP(B26,[1]Dossardage!$B$4:$G$203,3,FALSE)</f>
        <v>Martin</v>
      </c>
      <c r="E26" s="3" t="str">
        <f>VLOOKUP(B26,[1]Dossardage!$B$4:$G$203,4,FALSE)</f>
        <v>BG</v>
      </c>
      <c r="F26" s="3" t="str">
        <f>VLOOKUP(B26,[1]Dossardage!$B$4:$G$203,5,FALSE)</f>
        <v>Collège de la Retourne</v>
      </c>
      <c r="G26" s="4" t="str">
        <f>VLOOKUP(B26,[1]Dossardage!$B$4:$G$203,6,FALSE)</f>
        <v>50 m</v>
      </c>
      <c r="H26" s="10">
        <f>'50 haies'!J26+'50 m'!I26+'1000 m'!I26</f>
        <v>20</v>
      </c>
    </row>
    <row r="27" spans="2:8" x14ac:dyDescent="0.25">
      <c r="B27" s="5">
        <v>221</v>
      </c>
      <c r="C27" s="3" t="str">
        <f>VLOOKUP(B27,[1]Dossardage!$B$4:$G$203,2,FALSE)</f>
        <v>GOGLIN</v>
      </c>
      <c r="D27" s="3" t="str">
        <f>VLOOKUP(B27,[1]Dossardage!$B$4:$G$203,3,FALSE)</f>
        <v>Timéo</v>
      </c>
      <c r="E27" s="3" t="str">
        <f>VLOOKUP(B27,[1]Dossardage!$B$4:$G$203,4,FALSE)</f>
        <v>BG</v>
      </c>
      <c r="F27" s="3" t="str">
        <f>VLOOKUP(B27,[1]Dossardage!$B$4:$G$203,5,FALSE)</f>
        <v>Collège de la Retourne</v>
      </c>
      <c r="G27" s="4" t="str">
        <f>VLOOKUP(B27,[1]Dossardage!$B$4:$G$203,6,FALSE)</f>
        <v>50 haies</v>
      </c>
      <c r="H27" s="10">
        <f>'50 haies'!J27+'50 m'!I27+'1000 m'!I27</f>
        <v>12</v>
      </c>
    </row>
    <row r="28" spans="2:8" x14ac:dyDescent="0.25">
      <c r="B28" s="5">
        <v>222</v>
      </c>
      <c r="C28" s="3" t="str">
        <f>VLOOKUP(B28,[1]Dossardage!$B$4:$G$203,2,FALSE)</f>
        <v>LAMBERT</v>
      </c>
      <c r="D28" s="3" t="str">
        <f>VLOOKUP(B28,[1]Dossardage!$B$4:$G$203,3,FALSE)</f>
        <v>Martin</v>
      </c>
      <c r="E28" s="3" t="str">
        <f>VLOOKUP(B28,[1]Dossardage!$B$4:$G$203,4,FALSE)</f>
        <v>BG</v>
      </c>
      <c r="F28" s="3" t="str">
        <f>VLOOKUP(B28,[1]Dossardage!$B$4:$G$203,5,FALSE)</f>
        <v>Collège de la Retourne</v>
      </c>
      <c r="G28" s="4" t="str">
        <f>VLOOKUP(B28,[1]Dossardage!$B$4:$G$203,6,FALSE)</f>
        <v>50 haies</v>
      </c>
      <c r="H28" s="10">
        <f>'50 haies'!J28+'50 m'!I28+'1000 m'!I28</f>
        <v>31</v>
      </c>
    </row>
    <row r="29" spans="2:8" x14ac:dyDescent="0.25">
      <c r="B29" s="5">
        <v>223</v>
      </c>
      <c r="C29" s="3" t="str">
        <f>VLOOKUP(B29,[1]Dossardage!$B$4:$G$203,2,FALSE)</f>
        <v>LANNUZEL</v>
      </c>
      <c r="D29" s="3" t="str">
        <f>VLOOKUP(B29,[1]Dossardage!$B$4:$G$203,3,FALSE)</f>
        <v>Malo</v>
      </c>
      <c r="E29" s="3" t="str">
        <f>VLOOKUP(B29,[1]Dossardage!$B$4:$G$203,4,FALSE)</f>
        <v>BG</v>
      </c>
      <c r="F29" s="3" t="str">
        <f>VLOOKUP(B29,[1]Dossardage!$B$4:$G$203,5,FALSE)</f>
        <v>Collège de la Retourne</v>
      </c>
      <c r="G29" s="4" t="str">
        <f>VLOOKUP(B29,[1]Dossardage!$B$4:$G$203,6,FALSE)</f>
        <v>50 haies</v>
      </c>
      <c r="H29" s="10">
        <f>'50 haies'!J29+'50 m'!I29+'1000 m'!I29</f>
        <v>14</v>
      </c>
    </row>
    <row r="30" spans="2:8" x14ac:dyDescent="0.25">
      <c r="B30" s="5">
        <v>224</v>
      </c>
      <c r="C30" s="3" t="str">
        <f>VLOOKUP(B30,[1]Dossardage!$B$4:$G$203,2,FALSE)</f>
        <v>HALESIAK</v>
      </c>
      <c r="D30" s="3" t="str">
        <f>VLOOKUP(B30,[1]Dossardage!$B$4:$G$203,3,FALSE)</f>
        <v>Loukas</v>
      </c>
      <c r="E30" s="3" t="str">
        <f>VLOOKUP(B30,[1]Dossardage!$B$4:$G$203,4,FALSE)</f>
        <v>BG</v>
      </c>
      <c r="F30" s="3" t="str">
        <f>VLOOKUP(B30,[1]Dossardage!$B$4:$G$203,5,FALSE)</f>
        <v>Collège de la Retourne</v>
      </c>
      <c r="G30" s="4" t="str">
        <f>VLOOKUP(B30,[1]Dossardage!$B$4:$G$203,6,FALSE)</f>
        <v>50 m</v>
      </c>
      <c r="H30" s="10">
        <f>'50 haies'!J30+'50 m'!I30+'1000 m'!I30</f>
        <v>4</v>
      </c>
    </row>
    <row r="31" spans="2:8" x14ac:dyDescent="0.25">
      <c r="B31" s="5">
        <v>225</v>
      </c>
      <c r="C31" s="3" t="str">
        <f>VLOOKUP(B31,[1]Dossardage!$B$4:$G$203,2,FALSE)</f>
        <v>HORY</v>
      </c>
      <c r="D31" s="3" t="str">
        <f>VLOOKUP(B31,[1]Dossardage!$B$4:$G$203,3,FALSE)</f>
        <v>Killian</v>
      </c>
      <c r="E31" s="3" t="str">
        <f>VLOOKUP(B31,[1]Dossardage!$B$4:$G$203,4,FALSE)</f>
        <v>BG</v>
      </c>
      <c r="F31" s="3" t="str">
        <f>VLOOKUP(B31,[1]Dossardage!$B$4:$G$203,5,FALSE)</f>
        <v>Collège de la Retourne</v>
      </c>
      <c r="G31" s="4" t="str">
        <f>VLOOKUP(B31,[1]Dossardage!$B$4:$G$203,6,FALSE)</f>
        <v>50 m</v>
      </c>
      <c r="H31" s="10">
        <f>'50 haies'!J31+'50 m'!I31+'1000 m'!I31</f>
        <v>14</v>
      </c>
    </row>
    <row r="32" spans="2:8" x14ac:dyDescent="0.25">
      <c r="B32" s="5">
        <v>226</v>
      </c>
      <c r="C32" s="3" t="str">
        <f>VLOOKUP(B32,[1]Dossardage!$B$4:$G$203,2,FALSE)</f>
        <v>HEU</v>
      </c>
      <c r="D32" s="3" t="str">
        <f>VLOOKUP(B32,[1]Dossardage!$B$4:$G$203,3,FALSE)</f>
        <v>Yileng</v>
      </c>
      <c r="E32" s="3" t="str">
        <f>VLOOKUP(B32,[1]Dossardage!$B$4:$G$203,4,FALSE)</f>
        <v>BG</v>
      </c>
      <c r="F32" s="3" t="str">
        <f>VLOOKUP(B32,[1]Dossardage!$B$4:$G$203,5,FALSE)</f>
        <v>Collège de la Retourne</v>
      </c>
      <c r="G32" s="4" t="str">
        <f>VLOOKUP(B32,[1]Dossardage!$B$4:$G$203,6,FALSE)</f>
        <v>1000 m</v>
      </c>
      <c r="H32" s="10">
        <f>'50 haies'!J32+'50 m'!I32+'1000 m'!I32</f>
        <v>22</v>
      </c>
    </row>
    <row r="33" spans="2:8" x14ac:dyDescent="0.25">
      <c r="B33" s="5">
        <v>227</v>
      </c>
      <c r="C33" s="3" t="str">
        <f>VLOOKUP(B33,[1]Dossardage!$B$4:$G$203,2,FALSE)</f>
        <v>RIBIERE ARESTIER</v>
      </c>
      <c r="D33" s="3" t="str">
        <f>VLOOKUP(B33,[1]Dossardage!$B$4:$G$203,3,FALSE)</f>
        <v>Tim</v>
      </c>
      <c r="E33" s="3" t="str">
        <f>VLOOKUP(B33,[1]Dossardage!$B$4:$G$203,4,FALSE)</f>
        <v>BG</v>
      </c>
      <c r="F33" s="3" t="str">
        <f>VLOOKUP(B33,[1]Dossardage!$B$4:$G$203,5,FALSE)</f>
        <v>Collège de la Retourne</v>
      </c>
      <c r="G33" s="4" t="str">
        <f>VLOOKUP(B33,[1]Dossardage!$B$4:$G$203,6,FALSE)</f>
        <v>50 m</v>
      </c>
      <c r="H33" s="10">
        <f>'50 haies'!J33+'50 m'!I33+'1000 m'!I33</f>
        <v>13</v>
      </c>
    </row>
    <row r="34" spans="2:8" x14ac:dyDescent="0.25">
      <c r="B34" s="5">
        <v>228</v>
      </c>
      <c r="C34" s="3" t="str">
        <f>VLOOKUP(B34,[1]Dossardage!$B$4:$G$203,2,FALSE)</f>
        <v>PELLABEUF</v>
      </c>
      <c r="D34" s="3" t="str">
        <f>VLOOKUP(B34,[1]Dossardage!$B$4:$G$203,3,FALSE)</f>
        <v>Gabriel</v>
      </c>
      <c r="E34" s="3" t="str">
        <f>VLOOKUP(B34,[1]Dossardage!$B$4:$G$203,4,FALSE)</f>
        <v>BG</v>
      </c>
      <c r="F34" s="3" t="str">
        <f>VLOOKUP(B34,[1]Dossardage!$B$4:$G$203,5,FALSE)</f>
        <v>Collège de la Retourne</v>
      </c>
      <c r="G34" s="4" t="str">
        <f>VLOOKUP(B34,[1]Dossardage!$B$4:$G$203,6,FALSE)</f>
        <v>50 m</v>
      </c>
      <c r="H34" s="10">
        <f>'50 haies'!J34+'50 m'!I34+'1000 m'!I34</f>
        <v>7</v>
      </c>
    </row>
    <row r="35" spans="2:8" x14ac:dyDescent="0.25">
      <c r="B35" s="5">
        <v>229</v>
      </c>
      <c r="C35" s="3" t="str">
        <f>VLOOKUP(B35,[1]Dossardage!$B$4:$G$203,2,FALSE)</f>
        <v>PILARDEAU</v>
      </c>
      <c r="D35" s="3" t="str">
        <f>VLOOKUP(B35,[1]Dossardage!$B$4:$G$203,3,FALSE)</f>
        <v>Corentin</v>
      </c>
      <c r="E35" s="3" t="str">
        <f>VLOOKUP(B35,[1]Dossardage!$B$4:$G$203,4,FALSE)</f>
        <v>BG</v>
      </c>
      <c r="F35" s="3" t="str">
        <f>VLOOKUP(B35,[1]Dossardage!$B$4:$G$203,5,FALSE)</f>
        <v>Collège de la Retourne</v>
      </c>
      <c r="G35" s="4" t="str">
        <f>VLOOKUP(B35,[1]Dossardage!$B$4:$G$203,6,FALSE)</f>
        <v>50 m</v>
      </c>
      <c r="H35" s="10">
        <f>'50 haies'!J35+'50 m'!I35+'1000 m'!I35</f>
        <v>11</v>
      </c>
    </row>
    <row r="36" spans="2:8" x14ac:dyDescent="0.25">
      <c r="B36" s="5">
        <v>230</v>
      </c>
      <c r="C36" s="3" t="str">
        <f>VLOOKUP(B36,[1]Dossardage!$B$4:$G$203,2,FALSE)</f>
        <v>ARNAISE</v>
      </c>
      <c r="D36" s="3" t="str">
        <f>VLOOKUP(B36,[1]Dossardage!$B$4:$G$203,3,FALSE)</f>
        <v>Loris</v>
      </c>
      <c r="E36" s="3" t="str">
        <f>VLOOKUP(B36,[1]Dossardage!$B$4:$G$203,4,FALSE)</f>
        <v>BG</v>
      </c>
      <c r="F36" s="3" t="str">
        <f>VLOOKUP(B36,[1]Dossardage!$B$4:$G$203,5,FALSE)</f>
        <v>Collège de Raucourt</v>
      </c>
      <c r="G36" s="4" t="str">
        <f>VLOOKUP(B36,[1]Dossardage!$B$4:$G$203,6,FALSE)</f>
        <v>50 m</v>
      </c>
      <c r="H36" s="10">
        <f>'50 haies'!J36+'50 m'!I36+'1000 m'!I36</f>
        <v>14</v>
      </c>
    </row>
    <row r="37" spans="2:8" x14ac:dyDescent="0.25">
      <c r="B37" s="5">
        <v>231</v>
      </c>
      <c r="C37" s="3">
        <f>VLOOKUP(B37,[1]Dossardage!$B$4:$G$203,2,FALSE)</f>
        <v>0</v>
      </c>
      <c r="D37" s="3">
        <f>VLOOKUP(B37,[1]Dossardage!$B$4:$G$203,3,FALSE)</f>
        <v>0</v>
      </c>
      <c r="E37" s="3">
        <f>VLOOKUP(B37,[1]Dossardage!$B$4:$G$203,4,FALSE)</f>
        <v>0</v>
      </c>
      <c r="F37" s="3">
        <f>VLOOKUP(B37,[1]Dossardage!$B$4:$G$203,5,FALSE)</f>
        <v>0</v>
      </c>
      <c r="G37" s="4">
        <f>VLOOKUP(B37,[1]Dossardage!$B$4:$G$203,6,FALSE)</f>
        <v>0</v>
      </c>
      <c r="H37" s="10">
        <f>'50 haies'!J37+'50 m'!I37+'1000 m'!I37</f>
        <v>0</v>
      </c>
    </row>
    <row r="38" spans="2:8" x14ac:dyDescent="0.25">
      <c r="B38" s="5">
        <v>232</v>
      </c>
      <c r="C38" s="3" t="str">
        <f>VLOOKUP(B38,[1]Dossardage!$B$4:$G$203,2,FALSE)</f>
        <v>DARET-ALEXANDRE</v>
      </c>
      <c r="D38" s="3" t="str">
        <f>VLOOKUP(B38,[1]Dossardage!$B$4:$G$203,3,FALSE)</f>
        <v>Zacharie</v>
      </c>
      <c r="E38" s="3" t="str">
        <f>VLOOKUP(B38,[1]Dossardage!$B$4:$G$203,4,FALSE)</f>
        <v>BG</v>
      </c>
      <c r="F38" s="3" t="str">
        <f>VLOOKUP(B38,[1]Dossardage!$B$4:$G$203,5,FALSE)</f>
        <v>Collège de Raucourt</v>
      </c>
      <c r="G38" s="4" t="str">
        <f>VLOOKUP(B38,[1]Dossardage!$B$4:$G$203,6,FALSE)</f>
        <v>1000 m</v>
      </c>
      <c r="H38" s="10">
        <f>'50 haies'!J38+'50 m'!I38+'1000 m'!I38</f>
        <v>19</v>
      </c>
    </row>
    <row r="39" spans="2:8" x14ac:dyDescent="0.25">
      <c r="B39" s="5">
        <v>233</v>
      </c>
      <c r="C39" s="3" t="str">
        <f>VLOOKUP(B39,[1]Dossardage!$B$4:$G$203,2,FALSE)</f>
        <v>ESTABES</v>
      </c>
      <c r="D39" s="3" t="str">
        <f>VLOOKUP(B39,[1]Dossardage!$B$4:$G$203,3,FALSE)</f>
        <v>Keziah</v>
      </c>
      <c r="E39" s="3" t="str">
        <f>VLOOKUP(B39,[1]Dossardage!$B$4:$G$203,4,FALSE)</f>
        <v>BG</v>
      </c>
      <c r="F39" s="3" t="str">
        <f>VLOOKUP(B39,[1]Dossardage!$B$4:$G$203,5,FALSE)</f>
        <v>Collège de Raucourt</v>
      </c>
      <c r="G39" s="4" t="str">
        <f>VLOOKUP(B39,[1]Dossardage!$B$4:$G$203,6,FALSE)</f>
        <v>50 m</v>
      </c>
      <c r="H39" s="10">
        <f>'50 haies'!J39+'50 m'!I39+'1000 m'!I39</f>
        <v>0</v>
      </c>
    </row>
    <row r="40" spans="2:8" x14ac:dyDescent="0.25">
      <c r="B40" s="5">
        <v>234</v>
      </c>
      <c r="C40" s="3" t="str">
        <f>VLOOKUP(B40,[1]Dossardage!$B$4:$G$203,2,FALSE)</f>
        <v>GOBE</v>
      </c>
      <c r="D40" s="3" t="str">
        <f>VLOOKUP(B40,[1]Dossardage!$B$4:$G$203,3,FALSE)</f>
        <v>Louis</v>
      </c>
      <c r="E40" s="3" t="str">
        <f>VLOOKUP(B40,[1]Dossardage!$B$4:$G$203,4,FALSE)</f>
        <v>BG</v>
      </c>
      <c r="F40" s="3" t="str">
        <f>VLOOKUP(B40,[1]Dossardage!$B$4:$G$203,5,FALSE)</f>
        <v>Collège de Raucourt</v>
      </c>
      <c r="G40" s="4" t="str">
        <f>VLOOKUP(B40,[1]Dossardage!$B$4:$G$203,6,FALSE)</f>
        <v>50 m</v>
      </c>
      <c r="H40" s="10">
        <f>'50 haies'!J40+'50 m'!I40+'1000 m'!I40</f>
        <v>14</v>
      </c>
    </row>
    <row r="41" spans="2:8" x14ac:dyDescent="0.25">
      <c r="B41" s="5">
        <v>235</v>
      </c>
      <c r="C41" s="3" t="str">
        <f>VLOOKUP(B41,[1]Dossardage!$B$4:$G$203,2,FALSE)</f>
        <v>LEGRAND--LAMBERT</v>
      </c>
      <c r="D41" s="3" t="str">
        <f>VLOOKUP(B41,[1]Dossardage!$B$4:$G$203,3,FALSE)</f>
        <v>Maxence</v>
      </c>
      <c r="E41" s="3" t="str">
        <f>VLOOKUP(B41,[1]Dossardage!$B$4:$G$203,4,FALSE)</f>
        <v>BG</v>
      </c>
      <c r="F41" s="3" t="str">
        <f>VLOOKUP(B41,[1]Dossardage!$B$4:$G$203,5,FALSE)</f>
        <v>Collège de Raucourt</v>
      </c>
      <c r="G41" s="4" t="str">
        <f>VLOOKUP(B41,[1]Dossardage!$B$4:$G$203,6,FALSE)</f>
        <v>50 m</v>
      </c>
      <c r="H41" s="10">
        <f>'50 haies'!J41+'50 m'!I41+'1000 m'!I41</f>
        <v>14</v>
      </c>
    </row>
    <row r="42" spans="2:8" x14ac:dyDescent="0.25">
      <c r="B42" s="5">
        <v>236</v>
      </c>
      <c r="C42" s="3" t="str">
        <f>VLOOKUP(B42,[1]Dossardage!$B$4:$G$203,2,FALSE)</f>
        <v>MARTIN</v>
      </c>
      <c r="D42" s="3" t="str">
        <f>VLOOKUP(B42,[1]Dossardage!$B$4:$G$203,3,FALSE)</f>
        <v>Mathis</v>
      </c>
      <c r="E42" s="3" t="str">
        <f>VLOOKUP(B42,[1]Dossardage!$B$4:$G$203,4,FALSE)</f>
        <v>BG</v>
      </c>
      <c r="F42" s="3" t="str">
        <f>VLOOKUP(B42,[1]Dossardage!$B$4:$G$203,5,FALSE)</f>
        <v>Collège de Raucourt</v>
      </c>
      <c r="G42" s="4" t="str">
        <f>VLOOKUP(B42,[1]Dossardage!$B$4:$G$203,6,FALSE)</f>
        <v>50 m</v>
      </c>
      <c r="H42" s="10">
        <f>'50 haies'!J42+'50 m'!I42+'1000 m'!I42</f>
        <v>10</v>
      </c>
    </row>
    <row r="43" spans="2:8" x14ac:dyDescent="0.25">
      <c r="B43" s="5">
        <v>237</v>
      </c>
      <c r="C43" s="3" t="str">
        <f>VLOOKUP(B43,[1]Dossardage!$B$4:$G$203,2,FALSE)</f>
        <v>VAGENENDE</v>
      </c>
      <c r="D43" s="3" t="str">
        <f>VLOOKUP(B43,[1]Dossardage!$B$4:$G$203,3,FALSE)</f>
        <v>Enzo</v>
      </c>
      <c r="E43" s="3" t="str">
        <f>VLOOKUP(B43,[1]Dossardage!$B$4:$G$203,4,FALSE)</f>
        <v>BG</v>
      </c>
      <c r="F43" s="3" t="str">
        <f>VLOOKUP(B43,[1]Dossardage!$B$4:$G$203,5,FALSE)</f>
        <v>Collège de Raucourt</v>
      </c>
      <c r="G43" s="4" t="str">
        <f>VLOOKUP(B43,[1]Dossardage!$B$4:$G$203,6,FALSE)</f>
        <v>50 m</v>
      </c>
      <c r="H43" s="10">
        <f>'50 haies'!J43+'50 m'!I43+'1000 m'!I43</f>
        <v>16</v>
      </c>
    </row>
    <row r="44" spans="2:8" x14ac:dyDescent="0.25">
      <c r="B44" s="5">
        <v>238</v>
      </c>
      <c r="C44" s="3" t="str">
        <f>VLOOKUP(B44,[1]Dossardage!$B$4:$G$203,2,FALSE)</f>
        <v>DIEUDONNE</v>
      </c>
      <c r="D44" s="3" t="str">
        <f>VLOOKUP(B44,[1]Dossardage!$B$4:$G$203,3,FALSE)</f>
        <v>NOE</v>
      </c>
      <c r="E44" s="3" t="str">
        <f>VLOOKUP(B44,[1]Dossardage!$B$4:$G$203,4,FALSE)</f>
        <v>BG</v>
      </c>
      <c r="F44" s="3" t="str">
        <f>VLOOKUP(B44,[1]Dossardage!$B$4:$G$203,5,FALSE)</f>
        <v>Collège de Raucourt</v>
      </c>
      <c r="G44" s="4" t="str">
        <f>VLOOKUP(B44,[1]Dossardage!$B$4:$G$203,6,FALSE)</f>
        <v>50 m</v>
      </c>
      <c r="H44" s="10">
        <f>'50 haies'!J44+'50 m'!I44+'1000 m'!I44</f>
        <v>25</v>
      </c>
    </row>
    <row r="45" spans="2:8" x14ac:dyDescent="0.25">
      <c r="B45" s="5">
        <v>239</v>
      </c>
      <c r="C45" s="3" t="str">
        <f>VLOOKUP(B45,[1]Dossardage!$B$4:$G$203,2,FALSE)</f>
        <v>HUART</v>
      </c>
      <c r="D45" s="3" t="str">
        <f>VLOOKUP(B45,[1]Dossardage!$B$4:$G$203,3,FALSE)</f>
        <v>MATTHIS</v>
      </c>
      <c r="E45" s="3" t="str">
        <f>VLOOKUP(B45,[1]Dossardage!$B$4:$G$203,4,FALSE)</f>
        <v>BG</v>
      </c>
      <c r="F45" s="3" t="str">
        <f>VLOOKUP(B45,[1]Dossardage!$B$4:$G$203,5,FALSE)</f>
        <v>Collège de Raucourt</v>
      </c>
      <c r="G45" s="4" t="str">
        <f>VLOOKUP(B45,[1]Dossardage!$B$4:$G$203,6,FALSE)</f>
        <v>50 m</v>
      </c>
      <c r="H45" s="10">
        <f>'50 haies'!J45+'50 m'!I45+'1000 m'!I45</f>
        <v>7</v>
      </c>
    </row>
    <row r="46" spans="2:8" x14ac:dyDescent="0.25">
      <c r="B46" s="5">
        <v>240</v>
      </c>
      <c r="C46" s="3" t="str">
        <f>VLOOKUP(B46,[1]Dossardage!$B$4:$G$203,2,FALSE)</f>
        <v>LEFEBVRE-CORNIBÉ</v>
      </c>
      <c r="D46" s="3" t="str">
        <f>VLOOKUP(B46,[1]Dossardage!$B$4:$G$203,3,FALSE)</f>
        <v>Maël</v>
      </c>
      <c r="E46" s="3" t="str">
        <f>VLOOKUP(B46,[1]Dossardage!$B$4:$G$203,4,FALSE)</f>
        <v>BG</v>
      </c>
      <c r="F46" s="3" t="str">
        <f>VLOOKUP(B46,[1]Dossardage!$B$4:$G$203,5,FALSE)</f>
        <v>Collège de Raucourt</v>
      </c>
      <c r="G46" s="4" t="str">
        <f>VLOOKUP(B46,[1]Dossardage!$B$4:$G$203,6,FALSE)</f>
        <v>50 m</v>
      </c>
      <c r="H46" s="10">
        <f>'50 haies'!J46+'50 m'!I46+'1000 m'!I46</f>
        <v>19</v>
      </c>
    </row>
    <row r="47" spans="2:8" x14ac:dyDescent="0.25">
      <c r="B47" s="5">
        <v>241</v>
      </c>
      <c r="C47" s="3" t="str">
        <f>VLOOKUP(B47,[1]Dossardage!$B$4:$G$203,2,FALSE)</f>
        <v>MICHEL</v>
      </c>
      <c r="D47" s="3" t="str">
        <f>VLOOKUP(B47,[1]Dossardage!$B$4:$G$203,3,FALSE)</f>
        <v>MAXENCE</v>
      </c>
      <c r="E47" s="3" t="str">
        <f>VLOOKUP(B47,[1]Dossardage!$B$4:$G$203,4,FALSE)</f>
        <v>BG</v>
      </c>
      <c r="F47" s="3" t="str">
        <f>VLOOKUP(B47,[1]Dossardage!$B$4:$G$203,5,FALSE)</f>
        <v>Collège de Raucourt</v>
      </c>
      <c r="G47" s="4" t="str">
        <f>VLOOKUP(B47,[1]Dossardage!$B$4:$G$203,6,FALSE)</f>
        <v>1000 m</v>
      </c>
      <c r="H47" s="10">
        <f>'50 haies'!J47+'50 m'!I47+'1000 m'!I47</f>
        <v>36</v>
      </c>
    </row>
    <row r="48" spans="2:8" x14ac:dyDescent="0.25">
      <c r="B48" s="5">
        <v>242</v>
      </c>
      <c r="C48" s="3" t="str">
        <f>VLOOKUP(B48,[1]Dossardage!$B$4:$G$203,2,FALSE)</f>
        <v>PERCHERON</v>
      </c>
      <c r="D48" s="3" t="str">
        <f>VLOOKUP(B48,[1]Dossardage!$B$4:$G$203,3,FALSE)</f>
        <v>Alexis</v>
      </c>
      <c r="E48" s="3" t="str">
        <f>VLOOKUP(B48,[1]Dossardage!$B$4:$G$203,4,FALSE)</f>
        <v>BG</v>
      </c>
      <c r="F48" s="3" t="str">
        <f>VLOOKUP(B48,[1]Dossardage!$B$4:$G$203,5,FALSE)</f>
        <v>Collège de Raucourt</v>
      </c>
      <c r="G48" s="4" t="str">
        <f>VLOOKUP(B48,[1]Dossardage!$B$4:$G$203,6,FALSE)</f>
        <v>1000 m</v>
      </c>
      <c r="H48" s="10">
        <f>'50 haies'!J48+'50 m'!I48+'1000 m'!I48</f>
        <v>22</v>
      </c>
    </row>
    <row r="49" spans="2:8" x14ac:dyDescent="0.25">
      <c r="B49" s="5">
        <v>243</v>
      </c>
      <c r="C49" s="3" t="str">
        <f>VLOOKUP(B49,[1]Dossardage!$B$4:$G$203,2,FALSE)</f>
        <v>POTERLOT</v>
      </c>
      <c r="D49" s="3" t="str">
        <f>VLOOKUP(B49,[1]Dossardage!$B$4:$G$203,3,FALSE)</f>
        <v>Thibault</v>
      </c>
      <c r="E49" s="3" t="str">
        <f>VLOOKUP(B49,[1]Dossardage!$B$4:$G$203,4,FALSE)</f>
        <v>BG</v>
      </c>
      <c r="F49" s="3" t="str">
        <f>VLOOKUP(B49,[1]Dossardage!$B$4:$G$203,5,FALSE)</f>
        <v>Collège de Raucourt</v>
      </c>
      <c r="G49" s="4" t="str">
        <f>VLOOKUP(B49,[1]Dossardage!$B$4:$G$203,6,FALSE)</f>
        <v>50 m</v>
      </c>
      <c r="H49" s="10">
        <f>'50 haies'!J49+'50 m'!I49+'1000 m'!I49</f>
        <v>14</v>
      </c>
    </row>
    <row r="50" spans="2:8" x14ac:dyDescent="0.25">
      <c r="B50" s="5">
        <v>244</v>
      </c>
      <c r="C50" s="3" t="str">
        <f>VLOOKUP(B50,[1]Dossardage!$B$4:$G$203,2,FALSE)</f>
        <v>PERCHERON</v>
      </c>
      <c r="D50" s="3" t="str">
        <f>VLOOKUP(B50,[1]Dossardage!$B$4:$G$203,3,FALSE)</f>
        <v>MARCEAU</v>
      </c>
      <c r="E50" s="3" t="str">
        <f>VLOOKUP(B50,[1]Dossardage!$B$4:$G$203,4,FALSE)</f>
        <v>BG</v>
      </c>
      <c r="F50" s="3" t="str">
        <f>VLOOKUP(B50,[1]Dossardage!$B$4:$G$203,5,FALSE)</f>
        <v>Collège de Raucourt</v>
      </c>
      <c r="G50" s="4" t="str">
        <f>VLOOKUP(B50,[1]Dossardage!$B$4:$G$203,6,FALSE)</f>
        <v>50 m</v>
      </c>
      <c r="H50" s="10">
        <f>'50 haies'!J50+'50 m'!I50+'1000 m'!I50</f>
        <v>5</v>
      </c>
    </row>
    <row r="51" spans="2:8" x14ac:dyDescent="0.25">
      <c r="B51" s="5">
        <v>245</v>
      </c>
      <c r="C51" s="3" t="str">
        <f>VLOOKUP(B51,[1]Dossardage!$B$4:$G$203,2,FALSE)</f>
        <v>FRANCE</v>
      </c>
      <c r="D51" s="3" t="str">
        <f>VLOOKUP(B51,[1]Dossardage!$B$4:$G$203,3,FALSE)</f>
        <v>Maxime</v>
      </c>
      <c r="E51" s="3" t="str">
        <f>VLOOKUP(B51,[1]Dossardage!$B$4:$G$203,4,FALSE)</f>
        <v>BG</v>
      </c>
      <c r="F51" s="3" t="str">
        <f>VLOOKUP(B51,[1]Dossardage!$B$4:$G$203,5,FALSE)</f>
        <v>Collège de Raucourt</v>
      </c>
      <c r="G51" s="4" t="str">
        <f>VLOOKUP(B51,[1]Dossardage!$B$4:$G$203,6,FALSE)</f>
        <v>1000 m</v>
      </c>
      <c r="H51" s="10">
        <f>'50 haies'!J51+'50 m'!I51+'1000 m'!I51</f>
        <v>17</v>
      </c>
    </row>
    <row r="52" spans="2:8" x14ac:dyDescent="0.25">
      <c r="B52" s="5">
        <v>246</v>
      </c>
      <c r="C52" s="3">
        <f>VLOOKUP(B52,[1]Dossardage!$B$4:$G$203,2,FALSE)</f>
        <v>0</v>
      </c>
      <c r="D52" s="3">
        <f>VLOOKUP(B52,[1]Dossardage!$B$4:$G$203,3,FALSE)</f>
        <v>0</v>
      </c>
      <c r="E52" s="3">
        <f>VLOOKUP(B52,[1]Dossardage!$B$4:$G$203,4,FALSE)</f>
        <v>0</v>
      </c>
      <c r="F52" s="3">
        <f>VLOOKUP(B52,[1]Dossardage!$B$4:$G$203,5,FALSE)</f>
        <v>0</v>
      </c>
      <c r="G52" s="4">
        <f>VLOOKUP(B52,[1]Dossardage!$B$4:$G$203,6,FALSE)</f>
        <v>0</v>
      </c>
      <c r="H52" s="10">
        <f>'50 haies'!J52+'50 m'!I52+'1000 m'!I52</f>
        <v>0</v>
      </c>
    </row>
    <row r="53" spans="2:8" x14ac:dyDescent="0.25">
      <c r="B53" s="5">
        <v>247</v>
      </c>
      <c r="C53" s="3">
        <f>VLOOKUP(B53,[1]Dossardage!$B$4:$G$203,2,FALSE)</f>
        <v>0</v>
      </c>
      <c r="D53" s="3">
        <f>VLOOKUP(B53,[1]Dossardage!$B$4:$G$203,3,FALSE)</f>
        <v>0</v>
      </c>
      <c r="E53" s="3">
        <f>VLOOKUP(B53,[1]Dossardage!$B$4:$G$203,4,FALSE)</f>
        <v>0</v>
      </c>
      <c r="F53" s="3">
        <f>VLOOKUP(B53,[1]Dossardage!$B$4:$G$203,5,FALSE)</f>
        <v>0</v>
      </c>
      <c r="G53" s="4">
        <f>VLOOKUP(B53,[1]Dossardage!$B$4:$G$203,6,FALSE)</f>
        <v>0</v>
      </c>
      <c r="H53" s="10">
        <f>'50 haies'!J53+'50 m'!I53+'1000 m'!I53</f>
        <v>0</v>
      </c>
    </row>
    <row r="54" spans="2:8" x14ac:dyDescent="0.25">
      <c r="B54" s="5">
        <v>248</v>
      </c>
      <c r="C54" s="3" t="str">
        <f>VLOOKUP(B54,[1]Dossardage!$B$4:$G$203,2,FALSE)</f>
        <v>RICHARD-MAUPILLIER</v>
      </c>
      <c r="D54" s="3" t="str">
        <f>VLOOKUP(B54,[1]Dossardage!$B$4:$G$203,3,FALSE)</f>
        <v>Tristan</v>
      </c>
      <c r="E54" s="3" t="str">
        <f>VLOOKUP(B54,[1]Dossardage!$B$4:$G$203,4,FALSE)</f>
        <v>BG</v>
      </c>
      <c r="F54" s="3" t="str">
        <f>VLOOKUP(B54,[1]Dossardage!$B$4:$G$203,5,FALSE)</f>
        <v>Collège de Raucourt</v>
      </c>
      <c r="G54" s="4" t="str">
        <f>VLOOKUP(B54,[1]Dossardage!$B$4:$G$203,6,FALSE)</f>
        <v>50 m</v>
      </c>
      <c r="H54" s="10">
        <f>'50 haies'!J54+'50 m'!I54+'1000 m'!I54</f>
        <v>0</v>
      </c>
    </row>
    <row r="55" spans="2:8" x14ac:dyDescent="0.25">
      <c r="B55" s="5">
        <v>249</v>
      </c>
      <c r="C55" s="3" t="str">
        <f>VLOOKUP(B55,[1]Dossardage!$B$4:$G$203,2,FALSE)</f>
        <v>PINTEAUX</v>
      </c>
      <c r="D55" s="3" t="str">
        <f>VLOOKUP(B55,[1]Dossardage!$B$4:$G$203,3,FALSE)</f>
        <v>SACHA</v>
      </c>
      <c r="E55" s="3" t="str">
        <f>VLOOKUP(B55,[1]Dossardage!$B$4:$G$203,4,FALSE)</f>
        <v>BG</v>
      </c>
      <c r="F55" s="3" t="str">
        <f>VLOOKUP(B55,[1]Dossardage!$B$4:$G$203,5,FALSE)</f>
        <v>Collège du Blanc Marais</v>
      </c>
      <c r="G55" s="4" t="str">
        <f>VLOOKUP(B55,[1]Dossardage!$B$4:$G$203,6,FALSE)</f>
        <v>50 m</v>
      </c>
      <c r="H55" s="10">
        <f>'50 haies'!J55+'50 m'!I55+'1000 m'!I55</f>
        <v>37</v>
      </c>
    </row>
    <row r="56" spans="2:8" x14ac:dyDescent="0.25">
      <c r="B56" s="5">
        <v>250</v>
      </c>
      <c r="C56" s="3" t="str">
        <f>VLOOKUP(B56,[1]Dossardage!$B$4:$G$203,2,FALSE)</f>
        <v>METZ</v>
      </c>
      <c r="D56" s="3" t="str">
        <f>VLOOKUP(B56,[1]Dossardage!$B$4:$G$203,3,FALSE)</f>
        <v>CLEMENT</v>
      </c>
      <c r="E56" s="3" t="str">
        <f>VLOOKUP(B56,[1]Dossardage!$B$4:$G$203,4,FALSE)</f>
        <v>BG</v>
      </c>
      <c r="F56" s="3" t="str">
        <f>VLOOKUP(B56,[1]Dossardage!$B$4:$G$203,5,FALSE)</f>
        <v>Collège du Blanc Marais</v>
      </c>
      <c r="G56" s="4" t="str">
        <f>VLOOKUP(B56,[1]Dossardage!$B$4:$G$203,6,FALSE)</f>
        <v>50 m</v>
      </c>
      <c r="H56" s="10">
        <f>'50 haies'!J56+'50 m'!I56+'1000 m'!I56</f>
        <v>11</v>
      </c>
    </row>
    <row r="57" spans="2:8" x14ac:dyDescent="0.25">
      <c r="B57" s="5">
        <v>251</v>
      </c>
      <c r="C57" s="3" t="str">
        <f>VLOOKUP(B57,[1]Dossardage!$B$4:$G$203,2,FALSE)</f>
        <v>PINTEAUX</v>
      </c>
      <c r="D57" s="3" t="str">
        <f>VLOOKUP(B57,[1]Dossardage!$B$4:$G$203,3,FALSE)</f>
        <v>LEON</v>
      </c>
      <c r="E57" s="3" t="str">
        <f>VLOOKUP(B57,[1]Dossardage!$B$4:$G$203,4,FALSE)</f>
        <v>BG</v>
      </c>
      <c r="F57" s="3" t="str">
        <f>VLOOKUP(B57,[1]Dossardage!$B$4:$G$203,5,FALSE)</f>
        <v>Collège du Blanc Marais</v>
      </c>
      <c r="G57" s="4" t="str">
        <f>VLOOKUP(B57,[1]Dossardage!$B$4:$G$203,6,FALSE)</f>
        <v>50 m</v>
      </c>
      <c r="H57" s="10">
        <f>'50 haies'!J57+'50 m'!I57+'1000 m'!I57</f>
        <v>17</v>
      </c>
    </row>
    <row r="58" spans="2:8" x14ac:dyDescent="0.25">
      <c r="B58" s="5">
        <v>252</v>
      </c>
      <c r="C58" s="3" t="str">
        <f>VLOOKUP(B58,[1]Dossardage!$B$4:$G$203,2,FALSE)</f>
        <v>VIGIER</v>
      </c>
      <c r="D58" s="3" t="str">
        <f>VLOOKUP(B58,[1]Dossardage!$B$4:$G$203,3,FALSE)</f>
        <v>REMI</v>
      </c>
      <c r="E58" s="3" t="str">
        <f>VLOOKUP(B58,[1]Dossardage!$B$4:$G$203,4,FALSE)</f>
        <v>BG</v>
      </c>
      <c r="F58" s="3" t="str">
        <f>VLOOKUP(B58,[1]Dossardage!$B$4:$G$203,5,FALSE)</f>
        <v>Collège du Blanc Marais</v>
      </c>
      <c r="G58" s="4" t="str">
        <f>VLOOKUP(B58,[1]Dossardage!$B$4:$G$203,6,FALSE)</f>
        <v>50 haies</v>
      </c>
      <c r="H58" s="10">
        <f>'50 haies'!J58+'50 m'!I58+'1000 m'!I58</f>
        <v>19</v>
      </c>
    </row>
    <row r="59" spans="2:8" x14ac:dyDescent="0.25">
      <c r="B59" s="5">
        <v>253</v>
      </c>
      <c r="C59" s="3" t="str">
        <f>VLOOKUP(B59,[1]Dossardage!$B$4:$G$203,2,FALSE)</f>
        <v>MAURICE</v>
      </c>
      <c r="D59" s="3" t="str">
        <f>VLOOKUP(B59,[1]Dossardage!$B$4:$G$203,3,FALSE)</f>
        <v>MARIUS</v>
      </c>
      <c r="E59" s="3" t="str">
        <f>VLOOKUP(B59,[1]Dossardage!$B$4:$G$203,4,FALSE)</f>
        <v>BG</v>
      </c>
      <c r="F59" s="3" t="str">
        <f>VLOOKUP(B59,[1]Dossardage!$B$4:$G$203,5,FALSE)</f>
        <v>Collège du Blanc Marais</v>
      </c>
      <c r="G59" s="4" t="str">
        <f>VLOOKUP(B59,[1]Dossardage!$B$4:$G$203,6,FALSE)</f>
        <v>50 m</v>
      </c>
      <c r="H59" s="10">
        <f>'50 haies'!J59+'50 m'!I59+'1000 m'!I59</f>
        <v>19</v>
      </c>
    </row>
    <row r="60" spans="2:8" x14ac:dyDescent="0.25">
      <c r="B60" s="5">
        <v>254</v>
      </c>
      <c r="C60" s="3" t="str">
        <f>VLOOKUP(B60,[1]Dossardage!$B$4:$G$203,2,FALSE)</f>
        <v>ENGEL</v>
      </c>
      <c r="D60" s="3" t="str">
        <f>VLOOKUP(B60,[1]Dossardage!$B$4:$G$203,3,FALSE)</f>
        <v>MAXENCE</v>
      </c>
      <c r="E60" s="3" t="str">
        <f>VLOOKUP(B60,[1]Dossardage!$B$4:$G$203,4,FALSE)</f>
        <v>BG</v>
      </c>
      <c r="F60" s="3" t="str">
        <f>VLOOKUP(B60,[1]Dossardage!$B$4:$G$203,5,FALSE)</f>
        <v>Collège du Blanc Marais</v>
      </c>
      <c r="G60" s="4" t="str">
        <f>VLOOKUP(B60,[1]Dossardage!$B$4:$G$203,6,FALSE)</f>
        <v>50 m</v>
      </c>
      <c r="H60" s="10">
        <f>'50 haies'!J60+'50 m'!I60+'1000 m'!I60</f>
        <v>5</v>
      </c>
    </row>
    <row r="61" spans="2:8" x14ac:dyDescent="0.25">
      <c r="B61" s="5">
        <v>255</v>
      </c>
      <c r="C61" s="3">
        <f>VLOOKUP(B61,[1]Dossardage!$B$4:$G$203,2,FALSE)</f>
        <v>0</v>
      </c>
      <c r="D61" s="3">
        <f>VLOOKUP(B61,[1]Dossardage!$B$4:$G$203,3,FALSE)</f>
        <v>0</v>
      </c>
      <c r="E61" s="3">
        <f>VLOOKUP(B61,[1]Dossardage!$B$4:$G$203,4,FALSE)</f>
        <v>0</v>
      </c>
      <c r="F61" s="3">
        <f>VLOOKUP(B61,[1]Dossardage!$B$4:$G$203,5,FALSE)</f>
        <v>0</v>
      </c>
      <c r="G61" s="4">
        <f>VLOOKUP(B61,[1]Dossardage!$B$4:$G$203,6,FALSE)</f>
        <v>0</v>
      </c>
      <c r="H61" s="10">
        <f>'50 haies'!J61+'50 m'!I61+'1000 m'!I61</f>
        <v>0</v>
      </c>
    </row>
    <row r="62" spans="2:8" x14ac:dyDescent="0.25">
      <c r="B62" s="5">
        <v>256</v>
      </c>
      <c r="C62" s="3" t="str">
        <f>VLOOKUP(B62,[1]Dossardage!$B$4:$G$203,2,FALSE)</f>
        <v>DE ARAUJO</v>
      </c>
      <c r="D62" s="3" t="str">
        <f>VLOOKUP(B62,[1]Dossardage!$B$4:$G$203,3,FALSE)</f>
        <v>MARCO</v>
      </c>
      <c r="E62" s="3" t="str">
        <f>VLOOKUP(B62,[1]Dossardage!$B$4:$G$203,4,FALSE)</f>
        <v>BG</v>
      </c>
      <c r="F62" s="3" t="str">
        <f>VLOOKUP(B62,[1]Dossardage!$B$4:$G$203,5,FALSE)</f>
        <v>Collège du Val de Meuse</v>
      </c>
      <c r="G62" s="4" t="str">
        <f>VLOOKUP(B62,[1]Dossardage!$B$4:$G$203,6,FALSE)</f>
        <v>50 m</v>
      </c>
      <c r="H62" s="10">
        <f>'50 haies'!J62+'50 m'!I62+'1000 m'!I62</f>
        <v>17</v>
      </c>
    </row>
    <row r="63" spans="2:8" x14ac:dyDescent="0.25">
      <c r="B63" s="5">
        <v>257</v>
      </c>
      <c r="C63" s="3" t="str">
        <f>VLOOKUP(B63,[1]Dossardage!$B$4:$G$203,2,FALSE)</f>
        <v>LAURENCIG</v>
      </c>
      <c r="D63" s="3" t="str">
        <f>VLOOKUP(B63,[1]Dossardage!$B$4:$G$203,3,FALSE)</f>
        <v>Noam</v>
      </c>
      <c r="E63" s="3" t="str">
        <f>VLOOKUP(B63,[1]Dossardage!$B$4:$G$203,4,FALSE)</f>
        <v>BG</v>
      </c>
      <c r="F63" s="3" t="str">
        <f>VLOOKUP(B63,[1]Dossardage!$B$4:$G$203,5,FALSE)</f>
        <v>Collège du Val de Meuse</v>
      </c>
      <c r="G63" s="4" t="str">
        <f>VLOOKUP(B63,[1]Dossardage!$B$4:$G$203,6,FALSE)</f>
        <v>1000 m</v>
      </c>
      <c r="H63" s="10">
        <f>'50 haies'!J63+'50 m'!I63+'1000 m'!I63</f>
        <v>22</v>
      </c>
    </row>
    <row r="64" spans="2:8" x14ac:dyDescent="0.25">
      <c r="B64" s="5">
        <v>258</v>
      </c>
      <c r="C64" s="3" t="str">
        <f>VLOOKUP(B64,[1]Dossardage!$B$4:$G$203,2,FALSE)</f>
        <v>MORASSI</v>
      </c>
      <c r="D64" s="3" t="str">
        <f>VLOOKUP(B64,[1]Dossardage!$B$4:$G$203,3,FALSE)</f>
        <v>PIERRE</v>
      </c>
      <c r="E64" s="3" t="str">
        <f>VLOOKUP(B64,[1]Dossardage!$B$4:$G$203,4,FALSE)</f>
        <v>BG</v>
      </c>
      <c r="F64" s="3" t="str">
        <f>VLOOKUP(B64,[1]Dossardage!$B$4:$G$203,5,FALSE)</f>
        <v>Collège du Val de Meuse</v>
      </c>
      <c r="G64" s="4" t="str">
        <f>VLOOKUP(B64,[1]Dossardage!$B$4:$G$203,6,FALSE)</f>
        <v>50 m</v>
      </c>
      <c r="H64" s="10">
        <f>'50 haies'!J64+'50 m'!I64+'1000 m'!I64</f>
        <v>12</v>
      </c>
    </row>
    <row r="65" spans="2:8" x14ac:dyDescent="0.25">
      <c r="B65" s="5">
        <v>259</v>
      </c>
      <c r="C65" s="3" t="str">
        <f>VLOOKUP(B65,[1]Dossardage!$B$4:$G$203,2,FALSE)</f>
        <v>REMY</v>
      </c>
      <c r="D65" s="3" t="str">
        <f>VLOOKUP(B65,[1]Dossardage!$B$4:$G$203,3,FALSE)</f>
        <v>Jules</v>
      </c>
      <c r="E65" s="3" t="str">
        <f>VLOOKUP(B65,[1]Dossardage!$B$4:$G$203,4,FALSE)</f>
        <v>BG</v>
      </c>
      <c r="F65" s="3" t="str">
        <f>VLOOKUP(B65,[1]Dossardage!$B$4:$G$203,5,FALSE)</f>
        <v>Collège du Val de Meuse</v>
      </c>
      <c r="G65" s="4" t="str">
        <f>VLOOKUP(B65,[1]Dossardage!$B$4:$G$203,6,FALSE)</f>
        <v>50 m</v>
      </c>
      <c r="H65" s="10">
        <f>'50 haies'!J65+'50 m'!I65+'1000 m'!I65</f>
        <v>13</v>
      </c>
    </row>
    <row r="66" spans="2:8" x14ac:dyDescent="0.25">
      <c r="B66" s="5">
        <v>260</v>
      </c>
      <c r="C66" s="3" t="str">
        <f>VLOOKUP(B66,[1]Dossardage!$B$4:$G$203,2,FALSE)</f>
        <v>THOUE</v>
      </c>
      <c r="D66" s="3" t="str">
        <f>VLOOKUP(B66,[1]Dossardage!$B$4:$G$203,3,FALSE)</f>
        <v>Nolan</v>
      </c>
      <c r="E66" s="3" t="str">
        <f>VLOOKUP(B66,[1]Dossardage!$B$4:$G$203,4,FALSE)</f>
        <v>BG</v>
      </c>
      <c r="F66" s="3" t="str">
        <f>VLOOKUP(B66,[1]Dossardage!$B$4:$G$203,5,FALSE)</f>
        <v>Collège du Val de Meuse</v>
      </c>
      <c r="G66" s="4" t="str">
        <f>VLOOKUP(B66,[1]Dossardage!$B$4:$G$203,6,FALSE)</f>
        <v>50 m</v>
      </c>
      <c r="H66" s="10">
        <f>'50 haies'!J66+'50 m'!I66+'1000 m'!I66</f>
        <v>14</v>
      </c>
    </row>
    <row r="67" spans="2:8" x14ac:dyDescent="0.25">
      <c r="B67" s="5">
        <v>261</v>
      </c>
      <c r="C67" s="3" t="str">
        <f>VLOOKUP(B67,[1]Dossardage!$B$4:$G$203,2,FALSE)</f>
        <v>CORBELLARI</v>
      </c>
      <c r="D67" s="3" t="str">
        <f>VLOOKUP(B67,[1]Dossardage!$B$4:$G$203,3,FALSE)</f>
        <v>Lubin</v>
      </c>
      <c r="E67" s="3" t="str">
        <f>VLOOKUP(B67,[1]Dossardage!$B$4:$G$203,4,FALSE)</f>
        <v>BG</v>
      </c>
      <c r="F67" s="3" t="str">
        <f>VLOOKUP(B67,[1]Dossardage!$B$4:$G$203,5,FALSE)</f>
        <v>Collège Elisabeth de Nassau</v>
      </c>
      <c r="G67" s="4" t="str">
        <f>VLOOKUP(B67,[1]Dossardage!$B$4:$G$203,6,FALSE)</f>
        <v>50 haies</v>
      </c>
      <c r="H67" s="10">
        <f>'50 haies'!J67+'50 m'!I67+'1000 m'!I67</f>
        <v>16</v>
      </c>
    </row>
    <row r="68" spans="2:8" x14ac:dyDescent="0.25">
      <c r="B68" s="5">
        <v>262</v>
      </c>
      <c r="C68" s="3" t="str">
        <f>VLOOKUP(B68,[1]Dossardage!$B$4:$G$203,2,FALSE)</f>
        <v>FOURNY</v>
      </c>
      <c r="D68" s="3" t="str">
        <f>VLOOKUP(B68,[1]Dossardage!$B$4:$G$203,3,FALSE)</f>
        <v>Gaspard</v>
      </c>
      <c r="E68" s="3" t="str">
        <f>VLOOKUP(B68,[1]Dossardage!$B$4:$G$203,4,FALSE)</f>
        <v>BG</v>
      </c>
      <c r="F68" s="3" t="str">
        <f>VLOOKUP(B68,[1]Dossardage!$B$4:$G$203,5,FALSE)</f>
        <v>Collège Elisabeth de Nassau</v>
      </c>
      <c r="G68" s="4" t="str">
        <f>VLOOKUP(B68,[1]Dossardage!$B$4:$G$203,6,FALSE)</f>
        <v>50 haies</v>
      </c>
      <c r="H68" s="10">
        <f>'50 haies'!J68+'50 m'!I68+'1000 m'!I68</f>
        <v>16</v>
      </c>
    </row>
    <row r="69" spans="2:8" x14ac:dyDescent="0.25">
      <c r="B69" s="5">
        <v>263</v>
      </c>
      <c r="C69" s="3" t="str">
        <f>VLOOKUP(B69,[1]Dossardage!$B$4:$G$203,2,FALSE)</f>
        <v>MEZIANI</v>
      </c>
      <c r="D69" s="3" t="str">
        <f>VLOOKUP(B69,[1]Dossardage!$B$4:$G$203,3,FALSE)</f>
        <v>Driss</v>
      </c>
      <c r="E69" s="3" t="str">
        <f>VLOOKUP(B69,[1]Dossardage!$B$4:$G$203,4,FALSE)</f>
        <v>BG</v>
      </c>
      <c r="F69" s="3" t="str">
        <f>VLOOKUP(B69,[1]Dossardage!$B$4:$G$203,5,FALSE)</f>
        <v>Collège Elisabeth de Nassau</v>
      </c>
      <c r="G69" s="4" t="str">
        <f>VLOOKUP(B69,[1]Dossardage!$B$4:$G$203,6,FALSE)</f>
        <v>50 haies</v>
      </c>
      <c r="H69" s="10">
        <f>'50 haies'!J69+'50 m'!I69+'1000 m'!I69</f>
        <v>16</v>
      </c>
    </row>
    <row r="70" spans="2:8" x14ac:dyDescent="0.25">
      <c r="B70" s="5">
        <v>264</v>
      </c>
      <c r="C70" s="3" t="str">
        <f>VLOOKUP(B70,[1]Dossardage!$B$4:$G$203,2,FALSE)</f>
        <v>VAN COPENOLLE</v>
      </c>
      <c r="D70" s="3" t="str">
        <f>VLOOKUP(B70,[1]Dossardage!$B$4:$G$203,3,FALSE)</f>
        <v>Jules</v>
      </c>
      <c r="E70" s="3" t="str">
        <f>VLOOKUP(B70,[1]Dossardage!$B$4:$G$203,4,FALSE)</f>
        <v>BG</v>
      </c>
      <c r="F70" s="3" t="str">
        <f>VLOOKUP(B70,[1]Dossardage!$B$4:$G$203,5,FALSE)</f>
        <v>Collège Elisabeth de Nassau</v>
      </c>
      <c r="G70" s="4" t="str">
        <f>VLOOKUP(B70,[1]Dossardage!$B$4:$G$203,6,FALSE)</f>
        <v>50 m</v>
      </c>
      <c r="H70" s="10">
        <f>'50 haies'!J70+'50 m'!I70+'1000 m'!I70</f>
        <v>17</v>
      </c>
    </row>
    <row r="71" spans="2:8" x14ac:dyDescent="0.25">
      <c r="B71" s="5">
        <v>265</v>
      </c>
      <c r="C71" s="3" t="str">
        <f>VLOOKUP(B71,[1]Dossardage!$B$4:$G$203,2,FALSE)</f>
        <v>RACLOT</v>
      </c>
      <c r="D71" s="3" t="str">
        <f>VLOOKUP(B71,[1]Dossardage!$B$4:$G$203,3,FALSE)</f>
        <v>Charly</v>
      </c>
      <c r="E71" s="3" t="str">
        <f>VLOOKUP(B71,[1]Dossardage!$B$4:$G$203,4,FALSE)</f>
        <v>BG</v>
      </c>
      <c r="F71" s="3" t="str">
        <f>VLOOKUP(B71,[1]Dossardage!$B$4:$G$203,5,FALSE)</f>
        <v>Collège Éva Thomé</v>
      </c>
      <c r="G71" s="4" t="str">
        <f>VLOOKUP(B71,[1]Dossardage!$B$4:$G$203,6,FALSE)</f>
        <v>50 m</v>
      </c>
      <c r="H71" s="10">
        <f>'50 haies'!J71+'50 m'!I71+'1000 m'!I71</f>
        <v>7</v>
      </c>
    </row>
    <row r="72" spans="2:8" x14ac:dyDescent="0.25">
      <c r="B72" s="5">
        <v>266</v>
      </c>
      <c r="C72" s="3" t="str">
        <f>VLOOKUP(B72,[1]Dossardage!$B$4:$G$203,2,FALSE)</f>
        <v>NEGRINI</v>
      </c>
      <c r="D72" s="3" t="str">
        <f>VLOOKUP(B72,[1]Dossardage!$B$4:$G$203,3,FALSE)</f>
        <v>Loucas</v>
      </c>
      <c r="E72" s="3" t="str">
        <f>VLOOKUP(B72,[1]Dossardage!$B$4:$G$203,4,FALSE)</f>
        <v>BG</v>
      </c>
      <c r="F72" s="3" t="str">
        <f>VLOOKUP(B72,[1]Dossardage!$B$4:$G$203,5,FALSE)</f>
        <v>Collège Éva Thomé</v>
      </c>
      <c r="G72" s="4" t="str">
        <f>VLOOKUP(B72,[1]Dossardage!$B$4:$G$203,6,FALSE)</f>
        <v>50 m</v>
      </c>
      <c r="H72" s="10">
        <f>'50 haies'!J72+'50 m'!I72+'1000 m'!I72</f>
        <v>17</v>
      </c>
    </row>
    <row r="73" spans="2:8" x14ac:dyDescent="0.25">
      <c r="B73" s="5">
        <v>267</v>
      </c>
      <c r="C73" s="3">
        <f>VLOOKUP(B73,[1]Dossardage!$B$4:$G$203,2,FALSE)</f>
        <v>0</v>
      </c>
      <c r="D73" s="3">
        <f>VLOOKUP(B73,[1]Dossardage!$B$4:$G$203,3,FALSE)</f>
        <v>0</v>
      </c>
      <c r="E73" s="3">
        <f>VLOOKUP(B73,[1]Dossardage!$B$4:$G$203,4,FALSE)</f>
        <v>0</v>
      </c>
      <c r="F73" s="3">
        <f>VLOOKUP(B73,[1]Dossardage!$B$4:$G$203,5,FALSE)</f>
        <v>0</v>
      </c>
      <c r="G73" s="4">
        <f>VLOOKUP(B73,[1]Dossardage!$B$4:$G$203,6,FALSE)</f>
        <v>0</v>
      </c>
      <c r="H73" s="10">
        <f>'50 haies'!J73+'50 m'!I73+'1000 m'!I73</f>
        <v>0</v>
      </c>
    </row>
    <row r="74" spans="2:8" x14ac:dyDescent="0.25">
      <c r="B74" s="5">
        <v>268</v>
      </c>
      <c r="C74" s="3">
        <f>VLOOKUP(B74,[1]Dossardage!$B$4:$G$203,2,FALSE)</f>
        <v>0</v>
      </c>
      <c r="D74" s="3">
        <f>VLOOKUP(B74,[1]Dossardage!$B$4:$G$203,3,FALSE)</f>
        <v>0</v>
      </c>
      <c r="E74" s="3">
        <f>VLOOKUP(B74,[1]Dossardage!$B$4:$G$203,4,FALSE)</f>
        <v>0</v>
      </c>
      <c r="F74" s="3">
        <f>VLOOKUP(B74,[1]Dossardage!$B$4:$G$203,5,FALSE)</f>
        <v>0</v>
      </c>
      <c r="G74" s="4">
        <f>VLOOKUP(B74,[1]Dossardage!$B$4:$G$203,6,FALSE)</f>
        <v>0</v>
      </c>
      <c r="H74" s="10">
        <f>'50 haies'!J74+'50 m'!I74+'1000 m'!I74</f>
        <v>0</v>
      </c>
    </row>
    <row r="75" spans="2:8" x14ac:dyDescent="0.25">
      <c r="B75" s="5">
        <v>269</v>
      </c>
      <c r="C75" s="3" t="str">
        <f>VLOOKUP(B75,[1]Dossardage!$B$4:$G$203,2,FALSE)</f>
        <v>DEBRENNE</v>
      </c>
      <c r="D75" s="3" t="str">
        <f>VLOOKUP(B75,[1]Dossardage!$B$4:$G$203,3,FALSE)</f>
        <v>Romain</v>
      </c>
      <c r="E75" s="3" t="str">
        <f>VLOOKUP(B75,[1]Dossardage!$B$4:$G$203,4,FALSE)</f>
        <v>BG</v>
      </c>
      <c r="F75" s="3" t="str">
        <f>VLOOKUP(B75,[1]Dossardage!$B$4:$G$203,5,FALSE)</f>
        <v>Collège Éva Thomé</v>
      </c>
      <c r="G75" s="4" t="str">
        <f>VLOOKUP(B75,[1]Dossardage!$B$4:$G$203,6,FALSE)</f>
        <v>1000 m</v>
      </c>
      <c r="H75" s="10">
        <f>'50 haies'!J75+'50 m'!I75+'1000 m'!I75</f>
        <v>12</v>
      </c>
    </row>
    <row r="76" spans="2:8" x14ac:dyDescent="0.25">
      <c r="B76" s="5">
        <v>270</v>
      </c>
      <c r="C76" s="3" t="str">
        <f>VLOOKUP(B76,[1]Dossardage!$B$4:$G$203,2,FALSE)</f>
        <v>PETIT</v>
      </c>
      <c r="D76" s="3" t="str">
        <f>VLOOKUP(B76,[1]Dossardage!$B$4:$G$203,3,FALSE)</f>
        <v>Flavien</v>
      </c>
      <c r="E76" s="3" t="str">
        <f>VLOOKUP(B76,[1]Dossardage!$B$4:$G$203,4,FALSE)</f>
        <v>BG</v>
      </c>
      <c r="F76" s="3" t="str">
        <f>VLOOKUP(B76,[1]Dossardage!$B$4:$G$203,5,FALSE)</f>
        <v>Collège Éva Thomé</v>
      </c>
      <c r="G76" s="4" t="str">
        <f>VLOOKUP(B76,[1]Dossardage!$B$4:$G$203,6,FALSE)</f>
        <v>50 m</v>
      </c>
      <c r="H76" s="10">
        <f>'50 haies'!J76+'50 m'!I76+'1000 m'!I76</f>
        <v>19</v>
      </c>
    </row>
    <row r="77" spans="2:8" x14ac:dyDescent="0.25">
      <c r="B77" s="5">
        <v>271</v>
      </c>
      <c r="C77" s="3" t="str">
        <f>VLOOKUP(B77,[1]Dossardage!$B$4:$G$203,2,FALSE)</f>
        <v>SCHEUER</v>
      </c>
      <c r="D77" s="3" t="str">
        <f>VLOOKUP(B77,[1]Dossardage!$B$4:$G$203,3,FALSE)</f>
        <v>Augustin</v>
      </c>
      <c r="E77" s="3" t="str">
        <f>VLOOKUP(B77,[1]Dossardage!$B$4:$G$203,4,FALSE)</f>
        <v>BG</v>
      </c>
      <c r="F77" s="3" t="str">
        <f>VLOOKUP(B77,[1]Dossardage!$B$4:$G$203,5,FALSE)</f>
        <v>Collège Éva Thomé</v>
      </c>
      <c r="G77" s="4" t="str">
        <f>VLOOKUP(B77,[1]Dossardage!$B$4:$G$203,6,FALSE)</f>
        <v>50 m</v>
      </c>
      <c r="H77" s="10">
        <f>'50 haies'!J77+'50 m'!I77+'1000 m'!I77</f>
        <v>23</v>
      </c>
    </row>
    <row r="78" spans="2:8" x14ac:dyDescent="0.25">
      <c r="B78" s="5">
        <v>272</v>
      </c>
      <c r="C78" s="3" t="str">
        <f>VLOOKUP(B78,[1]Dossardage!$B$4:$G$203,2,FALSE)</f>
        <v>BONTE</v>
      </c>
      <c r="D78" s="3" t="str">
        <f>VLOOKUP(B78,[1]Dossardage!$B$4:$G$203,3,FALSE)</f>
        <v>Melvyne</v>
      </c>
      <c r="E78" s="3" t="str">
        <f>VLOOKUP(B78,[1]Dossardage!$B$4:$G$203,4,FALSE)</f>
        <v>BG</v>
      </c>
      <c r="F78" s="3" t="str">
        <f>VLOOKUP(B78,[1]Dossardage!$B$4:$G$203,5,FALSE)</f>
        <v>Collège Éva Thomé</v>
      </c>
      <c r="G78" s="4" t="str">
        <f>VLOOKUP(B78,[1]Dossardage!$B$4:$G$203,6,FALSE)</f>
        <v>50 m</v>
      </c>
      <c r="H78" s="10">
        <f>'50 haies'!J78+'50 m'!I78+'1000 m'!I78</f>
        <v>9</v>
      </c>
    </row>
    <row r="79" spans="2:8" x14ac:dyDescent="0.25">
      <c r="B79" s="5">
        <v>273</v>
      </c>
      <c r="C79" s="3" t="str">
        <f>VLOOKUP(B79,[1]Dossardage!$B$4:$G$203,2,FALSE)</f>
        <v>DEBRENNE</v>
      </c>
      <c r="D79" s="3" t="str">
        <f>VLOOKUP(B79,[1]Dossardage!$B$4:$G$203,3,FALSE)</f>
        <v>Matéo</v>
      </c>
      <c r="E79" s="3" t="str">
        <f>VLOOKUP(B79,[1]Dossardage!$B$4:$G$203,4,FALSE)</f>
        <v>BG</v>
      </c>
      <c r="F79" s="3" t="str">
        <f>VLOOKUP(B79,[1]Dossardage!$B$4:$G$203,5,FALSE)</f>
        <v>Collège Éva Thomé</v>
      </c>
      <c r="G79" s="4" t="str">
        <f>VLOOKUP(B79,[1]Dossardage!$B$4:$G$203,6,FALSE)</f>
        <v>50 m</v>
      </c>
      <c r="H79" s="10">
        <f>'50 haies'!J79+'50 m'!I79+'1000 m'!I79</f>
        <v>19</v>
      </c>
    </row>
    <row r="80" spans="2:8" x14ac:dyDescent="0.25">
      <c r="B80" s="5">
        <v>274</v>
      </c>
      <c r="C80" s="3" t="str">
        <f>VLOOKUP(B80,[1]Dossardage!$B$4:$G$203,2,FALSE)</f>
        <v>MELCHIOR</v>
      </c>
      <c r="D80" s="3" t="str">
        <f>VLOOKUP(B80,[1]Dossardage!$B$4:$G$203,3,FALSE)</f>
        <v>Alix</v>
      </c>
      <c r="E80" s="3" t="str">
        <f>VLOOKUP(B80,[1]Dossardage!$B$4:$G$203,4,FALSE)</f>
        <v>BG</v>
      </c>
      <c r="F80" s="3" t="str">
        <f>VLOOKUP(B80,[1]Dossardage!$B$4:$G$203,5,FALSE)</f>
        <v>Collège Éva Thomé</v>
      </c>
      <c r="G80" s="4" t="str">
        <f>VLOOKUP(B80,[1]Dossardage!$B$4:$G$203,6,FALSE)</f>
        <v>50 m</v>
      </c>
      <c r="H80" s="10">
        <f>'50 haies'!J80+'50 m'!I80+'1000 m'!I80</f>
        <v>14</v>
      </c>
    </row>
    <row r="81" spans="2:8" x14ac:dyDescent="0.25">
      <c r="B81" s="5">
        <v>275</v>
      </c>
      <c r="C81" s="3" t="str">
        <f>VLOOKUP(B81,[1]Dossardage!$B$4:$G$203,2,FALSE)</f>
        <v>COGNIARD</v>
      </c>
      <c r="D81" s="3" t="str">
        <f>VLOOKUP(B81,[1]Dossardage!$B$4:$G$203,3,FALSE)</f>
        <v>Robin</v>
      </c>
      <c r="E81" s="3" t="str">
        <f>VLOOKUP(B81,[1]Dossardage!$B$4:$G$203,4,FALSE)</f>
        <v>BG</v>
      </c>
      <c r="F81" s="3" t="str">
        <f>VLOOKUP(B81,[1]Dossardage!$B$4:$G$203,5,FALSE)</f>
        <v>Collège Éva Thomé</v>
      </c>
      <c r="G81" s="4" t="str">
        <f>VLOOKUP(B81,[1]Dossardage!$B$4:$G$203,6,FALSE)</f>
        <v>50 m</v>
      </c>
      <c r="H81" s="10">
        <f>'50 haies'!J81+'50 m'!I81+'1000 m'!I81</f>
        <v>23</v>
      </c>
    </row>
    <row r="82" spans="2:8" x14ac:dyDescent="0.25">
      <c r="B82" s="5">
        <v>276</v>
      </c>
      <c r="C82" s="3" t="str">
        <f>VLOOKUP(B82,[1]Dossardage!$B$4:$G$203,2,FALSE)</f>
        <v>CHAMPION</v>
      </c>
      <c r="D82" s="3" t="str">
        <f>VLOOKUP(B82,[1]Dossardage!$B$4:$G$203,3,FALSE)</f>
        <v>Pierre</v>
      </c>
      <c r="E82" s="3" t="str">
        <f>VLOOKUP(B82,[1]Dossardage!$B$4:$G$203,4,FALSE)</f>
        <v>BG</v>
      </c>
      <c r="F82" s="3" t="str">
        <f>VLOOKUP(B82,[1]Dossardage!$B$4:$G$203,5,FALSE)</f>
        <v>Collège Éva Thomé</v>
      </c>
      <c r="G82" s="4" t="str">
        <f>VLOOKUP(B82,[1]Dossardage!$B$4:$G$203,6,FALSE)</f>
        <v>50 m</v>
      </c>
      <c r="H82" s="10">
        <f>'50 haies'!J82+'50 m'!I82+'1000 m'!I82</f>
        <v>30</v>
      </c>
    </row>
    <row r="83" spans="2:8" x14ac:dyDescent="0.25">
      <c r="B83" s="5">
        <v>277</v>
      </c>
      <c r="C83" s="3" t="str">
        <f>VLOOKUP(B83,[1]Dossardage!$B$4:$G$203,2,FALSE)</f>
        <v>PICARD</v>
      </c>
      <c r="D83" s="3" t="str">
        <f>VLOOKUP(B83,[1]Dossardage!$B$4:$G$203,3,FALSE)</f>
        <v>Kenzo</v>
      </c>
      <c r="E83" s="3" t="str">
        <f>VLOOKUP(B83,[1]Dossardage!$B$4:$G$203,4,FALSE)</f>
        <v>BG</v>
      </c>
      <c r="F83" s="3" t="str">
        <f>VLOOKUP(B83,[1]Dossardage!$B$4:$G$203,5,FALSE)</f>
        <v>Collège Éva Thomé</v>
      </c>
      <c r="G83" s="4" t="str">
        <f>VLOOKUP(B83,[1]Dossardage!$B$4:$G$203,6,FALSE)</f>
        <v>50 m</v>
      </c>
      <c r="H83" s="10">
        <f>'50 haies'!J83+'50 m'!I83+'1000 m'!I83</f>
        <v>29</v>
      </c>
    </row>
    <row r="84" spans="2:8" x14ac:dyDescent="0.25">
      <c r="B84" s="5">
        <v>278</v>
      </c>
      <c r="C84" s="3" t="str">
        <f>VLOOKUP(B84,[1]Dossardage!$B$4:$G$203,2,FALSE)</f>
        <v>TOURI</v>
      </c>
      <c r="D84" s="3" t="str">
        <f>VLOOKUP(B84,[1]Dossardage!$B$4:$G$203,3,FALSE)</f>
        <v>YASSINE</v>
      </c>
      <c r="E84" s="3" t="str">
        <f>VLOOKUP(B84,[1]Dossardage!$B$4:$G$203,4,FALSE)</f>
        <v>BG</v>
      </c>
      <c r="F84" s="3" t="str">
        <f>VLOOKUP(B84,[1]Dossardage!$B$4:$G$203,5,FALSE)</f>
        <v>Collège Fred Scamaroni</v>
      </c>
      <c r="G84" s="4" t="str">
        <f>VLOOKUP(B84,[1]Dossardage!$B$4:$G$203,6,FALSE)</f>
        <v>50 m</v>
      </c>
      <c r="H84" s="10">
        <f>'50 haies'!J84+'50 m'!I84+'1000 m'!I84</f>
        <v>17</v>
      </c>
    </row>
    <row r="85" spans="2:8" x14ac:dyDescent="0.25">
      <c r="B85" s="5">
        <v>279</v>
      </c>
      <c r="C85" s="3">
        <f>VLOOKUP(B85,[1]Dossardage!$B$4:$G$203,2,FALSE)</f>
        <v>0</v>
      </c>
      <c r="D85" s="3">
        <f>VLOOKUP(B85,[1]Dossardage!$B$4:$G$203,3,FALSE)</f>
        <v>0</v>
      </c>
      <c r="E85" s="3">
        <f>VLOOKUP(B85,[1]Dossardage!$B$4:$G$203,4,FALSE)</f>
        <v>0</v>
      </c>
      <c r="F85" s="3">
        <f>VLOOKUP(B85,[1]Dossardage!$B$4:$G$203,5,FALSE)</f>
        <v>0</v>
      </c>
      <c r="G85" s="4">
        <f>VLOOKUP(B85,[1]Dossardage!$B$4:$G$203,6,FALSE)</f>
        <v>0</v>
      </c>
      <c r="H85" s="10">
        <f>'50 haies'!J85+'50 m'!I85+'1000 m'!I85</f>
        <v>0</v>
      </c>
    </row>
    <row r="86" spans="2:8" x14ac:dyDescent="0.25">
      <c r="B86" s="5">
        <v>280</v>
      </c>
      <c r="C86" s="3" t="str">
        <f>VLOOKUP(B86,[1]Dossardage!$B$4:$G$203,2,FALSE)</f>
        <v>BERTEMES</v>
      </c>
      <c r="D86" s="3" t="str">
        <f>VLOOKUP(B86,[1]Dossardage!$B$4:$G$203,3,FALSE)</f>
        <v>ANTOINE</v>
      </c>
      <c r="E86" s="3" t="str">
        <f>VLOOKUP(B86,[1]Dossardage!$B$4:$G$203,4,FALSE)</f>
        <v>BG</v>
      </c>
      <c r="F86" s="3" t="str">
        <f>VLOOKUP(B86,[1]Dossardage!$B$4:$G$203,5,FALSE)</f>
        <v>Collège Fred Scamaroni</v>
      </c>
      <c r="G86" s="4" t="str">
        <f>VLOOKUP(B86,[1]Dossardage!$B$4:$G$203,6,FALSE)</f>
        <v>50 m</v>
      </c>
      <c r="H86" s="10">
        <f>'50 haies'!J86+'50 m'!I86+'1000 m'!I86</f>
        <v>19</v>
      </c>
    </row>
    <row r="87" spans="2:8" x14ac:dyDescent="0.25">
      <c r="B87" s="5">
        <v>281</v>
      </c>
      <c r="C87" s="3" t="str">
        <f>VLOOKUP(B87,[1]Dossardage!$B$4:$G$203,2,FALSE)</f>
        <v>ONDIGUI</v>
      </c>
      <c r="D87" s="3" t="str">
        <f>VLOOKUP(B87,[1]Dossardage!$B$4:$G$203,3,FALSE)</f>
        <v>JOSEPH</v>
      </c>
      <c r="E87" s="3" t="str">
        <f>VLOOKUP(B87,[1]Dossardage!$B$4:$G$203,4,FALSE)</f>
        <v>BG</v>
      </c>
      <c r="F87" s="3" t="str">
        <f>VLOOKUP(B87,[1]Dossardage!$B$4:$G$203,5,FALSE)</f>
        <v>Collège George Sand</v>
      </c>
      <c r="G87" s="4" t="str">
        <f>VLOOKUP(B87,[1]Dossardage!$B$4:$G$203,6,FALSE)</f>
        <v>50 m</v>
      </c>
      <c r="H87" s="10">
        <f>'50 haies'!J87+'50 m'!I87+'1000 m'!I87</f>
        <v>22</v>
      </c>
    </row>
    <row r="88" spans="2:8" x14ac:dyDescent="0.25">
      <c r="B88" s="5">
        <v>282</v>
      </c>
      <c r="C88" s="3" t="str">
        <f>VLOOKUP(B88,[1]Dossardage!$B$4:$G$203,2,FALSE)</f>
        <v>PAULUS</v>
      </c>
      <c r="D88" s="3" t="str">
        <f>VLOOKUP(B88,[1]Dossardage!$B$4:$G$203,3,FALSE)</f>
        <v>ANTOINE</v>
      </c>
      <c r="E88" s="3" t="str">
        <f>VLOOKUP(B88,[1]Dossardage!$B$4:$G$203,4,FALSE)</f>
        <v>BG</v>
      </c>
      <c r="F88" s="3" t="str">
        <f>VLOOKUP(B88,[1]Dossardage!$B$4:$G$203,5,FALSE)</f>
        <v>Collège George Sand</v>
      </c>
      <c r="G88" s="4" t="str">
        <f>VLOOKUP(B88,[1]Dossardage!$B$4:$G$203,6,FALSE)</f>
        <v>50 m</v>
      </c>
      <c r="H88" s="10">
        <f>'50 haies'!J88+'50 m'!I88+'1000 m'!I88</f>
        <v>35</v>
      </c>
    </row>
    <row r="89" spans="2:8" x14ac:dyDescent="0.25">
      <c r="B89" s="5">
        <v>283</v>
      </c>
      <c r="C89" s="3" t="str">
        <f>VLOOKUP(B89,[1]Dossardage!$B$4:$G$203,2,FALSE)</f>
        <v>LATAOUI</v>
      </c>
      <c r="D89" s="3" t="str">
        <f>VLOOKUP(B89,[1]Dossardage!$B$4:$G$203,3,FALSE)</f>
        <v>Ati</v>
      </c>
      <c r="E89" s="3" t="str">
        <f>VLOOKUP(B89,[1]Dossardage!$B$4:$G$203,4,FALSE)</f>
        <v>BG</v>
      </c>
      <c r="F89" s="3" t="str">
        <f>VLOOKUP(B89,[1]Dossardage!$B$4:$G$203,5,FALSE)</f>
        <v>Collège Jean de La Fontaine</v>
      </c>
      <c r="G89" s="4" t="str">
        <f>VLOOKUP(B89,[1]Dossardage!$B$4:$G$203,6,FALSE)</f>
        <v>50 m</v>
      </c>
      <c r="H89" s="10">
        <f>'50 haies'!J89+'50 m'!I89+'1000 m'!I89</f>
        <v>3</v>
      </c>
    </row>
    <row r="90" spans="2:8" x14ac:dyDescent="0.25">
      <c r="B90" s="5">
        <v>284</v>
      </c>
      <c r="C90" s="3" t="str">
        <f>VLOOKUP(B90,[1]Dossardage!$B$4:$G$203,2,FALSE)</f>
        <v>DARDENNE</v>
      </c>
      <c r="D90" s="3" t="str">
        <f>VLOOKUP(B90,[1]Dossardage!$B$4:$G$203,3,FALSE)</f>
        <v>NOE</v>
      </c>
      <c r="E90" s="3" t="str">
        <f>VLOOKUP(B90,[1]Dossardage!$B$4:$G$203,4,FALSE)</f>
        <v>BG</v>
      </c>
      <c r="F90" s="3" t="str">
        <f>VLOOKUP(B90,[1]Dossardage!$B$4:$G$203,5,FALSE)</f>
        <v>Collège Jean de La Fontaine</v>
      </c>
      <c r="G90" s="4" t="str">
        <f>VLOOKUP(B90,[1]Dossardage!$B$4:$G$203,6,FALSE)</f>
        <v>1000 m</v>
      </c>
      <c r="H90" s="10">
        <f>'50 haies'!J90+'50 m'!I90+'1000 m'!I90</f>
        <v>14</v>
      </c>
    </row>
    <row r="91" spans="2:8" x14ac:dyDescent="0.25">
      <c r="B91" s="5">
        <v>285</v>
      </c>
      <c r="C91" s="3" t="str">
        <f>VLOOKUP(B91,[1]Dossardage!$B$4:$G$203,2,FALSE)</f>
        <v>BENSAAD</v>
      </c>
      <c r="D91" s="3" t="str">
        <f>VLOOKUP(B91,[1]Dossardage!$B$4:$G$203,3,FALSE)</f>
        <v>Amine</v>
      </c>
      <c r="E91" s="3" t="str">
        <f>VLOOKUP(B91,[1]Dossardage!$B$4:$G$203,4,FALSE)</f>
        <v>BG</v>
      </c>
      <c r="F91" s="3" t="str">
        <f>VLOOKUP(B91,[1]Dossardage!$B$4:$G$203,5,FALSE)</f>
        <v>Collège Jean Macé</v>
      </c>
      <c r="G91" s="4" t="str">
        <f>VLOOKUP(B91,[1]Dossardage!$B$4:$G$203,6,FALSE)</f>
        <v>1000 m</v>
      </c>
      <c r="H91" s="10">
        <f>'50 haies'!J91+'50 m'!I91+'1000 m'!I91</f>
        <v>9</v>
      </c>
    </row>
    <row r="92" spans="2:8" x14ac:dyDescent="0.25">
      <c r="B92" s="5">
        <v>286</v>
      </c>
      <c r="C92" s="3" t="str">
        <f>VLOOKUP(B92,[1]Dossardage!$B$4:$G$203,2,FALSE)</f>
        <v>DUPUIS PELLERIN</v>
      </c>
      <c r="D92" s="3" t="str">
        <f>VLOOKUP(B92,[1]Dossardage!$B$4:$G$203,3,FALSE)</f>
        <v>Oscar</v>
      </c>
      <c r="E92" s="3" t="str">
        <f>VLOOKUP(B92,[1]Dossardage!$B$4:$G$203,4,FALSE)</f>
        <v>BG</v>
      </c>
      <c r="F92" s="3" t="str">
        <f>VLOOKUP(B92,[1]Dossardage!$B$4:$G$203,5,FALSE)</f>
        <v>Collège Jean Macé</v>
      </c>
      <c r="G92" s="4" t="str">
        <f>VLOOKUP(B92,[1]Dossardage!$B$4:$G$203,6,FALSE)</f>
        <v>1000 m</v>
      </c>
      <c r="H92" s="10">
        <f>'50 haies'!J92+'50 m'!I92+'1000 m'!I92</f>
        <v>14</v>
      </c>
    </row>
    <row r="93" spans="2:8" x14ac:dyDescent="0.25">
      <c r="B93" s="5">
        <v>287</v>
      </c>
      <c r="C93" s="3" t="str">
        <f>VLOOKUP(B93,[1]Dossardage!$B$4:$G$203,2,FALSE)</f>
        <v>KOAL</v>
      </c>
      <c r="D93" s="3" t="str">
        <f>VLOOKUP(B93,[1]Dossardage!$B$4:$G$203,3,FALSE)</f>
        <v>Amhed</v>
      </c>
      <c r="E93" s="3" t="str">
        <f>VLOOKUP(B93,[1]Dossardage!$B$4:$G$203,4,FALSE)</f>
        <v>BG</v>
      </c>
      <c r="F93" s="3" t="str">
        <f>VLOOKUP(B93,[1]Dossardage!$B$4:$G$203,5,FALSE)</f>
        <v>Collège Jean Macé</v>
      </c>
      <c r="G93" s="4" t="str">
        <f>VLOOKUP(B93,[1]Dossardage!$B$4:$G$203,6,FALSE)</f>
        <v>50 m</v>
      </c>
      <c r="H93" s="10">
        <f>'50 haies'!J93+'50 m'!I93+'1000 m'!I93</f>
        <v>32</v>
      </c>
    </row>
    <row r="94" spans="2:8" x14ac:dyDescent="0.25">
      <c r="B94" s="5">
        <v>288</v>
      </c>
      <c r="C94" s="3" t="str">
        <f>VLOOKUP(B94,[1]Dossardage!$B$4:$G$203,2,FALSE)</f>
        <v>DOCHE</v>
      </c>
      <c r="D94" s="3" t="str">
        <f>VLOOKUP(B94,[1]Dossardage!$B$4:$G$203,3,FALSE)</f>
        <v>Angel</v>
      </c>
      <c r="E94" s="3" t="str">
        <f>VLOOKUP(B94,[1]Dossardage!$B$4:$G$203,4,FALSE)</f>
        <v>BG</v>
      </c>
      <c r="F94" s="3" t="str">
        <f>VLOOKUP(B94,[1]Dossardage!$B$4:$G$203,5,FALSE)</f>
        <v>Collège Jean Macé</v>
      </c>
      <c r="G94" s="4" t="str">
        <f>VLOOKUP(B94,[1]Dossardage!$B$4:$G$203,6,FALSE)</f>
        <v>50 m</v>
      </c>
      <c r="H94" s="10">
        <f>'50 haies'!J94+'50 m'!I94+'1000 m'!I94</f>
        <v>2</v>
      </c>
    </row>
    <row r="95" spans="2:8" x14ac:dyDescent="0.25">
      <c r="B95" s="5">
        <v>289</v>
      </c>
      <c r="C95" s="3" t="str">
        <f>VLOOKUP(B95,[1]Dossardage!$B$4:$G$203,2,FALSE)</f>
        <v>CAMARA</v>
      </c>
      <c r="D95" s="3" t="str">
        <f>VLOOKUP(B95,[1]Dossardage!$B$4:$G$203,3,FALSE)</f>
        <v>Clément</v>
      </c>
      <c r="E95" s="3" t="str">
        <f>VLOOKUP(B95,[1]Dossardage!$B$4:$G$203,4,FALSE)</f>
        <v>BG</v>
      </c>
      <c r="F95" s="3" t="str">
        <f>VLOOKUP(B95,[1]Dossardage!$B$4:$G$203,5,FALSE)</f>
        <v>Collège Jean Macé</v>
      </c>
      <c r="G95" s="4" t="str">
        <f>VLOOKUP(B95,[1]Dossardage!$B$4:$G$203,6,FALSE)</f>
        <v>50 m</v>
      </c>
      <c r="H95" s="10">
        <f>'50 haies'!J95+'50 m'!I95+'1000 m'!I95</f>
        <v>25</v>
      </c>
    </row>
    <row r="96" spans="2:8" x14ac:dyDescent="0.25">
      <c r="B96" s="5">
        <v>290</v>
      </c>
      <c r="C96" s="3" t="str">
        <f>VLOOKUP(B96,[1]Dossardage!$B$4:$G$203,2,FALSE)</f>
        <v>GEORGET</v>
      </c>
      <c r="D96" s="3" t="str">
        <f>VLOOKUP(B96,[1]Dossardage!$B$4:$G$203,3,FALSE)</f>
        <v>Yanis</v>
      </c>
      <c r="E96" s="3" t="str">
        <f>VLOOKUP(B96,[1]Dossardage!$B$4:$G$203,4,FALSE)</f>
        <v>BG</v>
      </c>
      <c r="F96" s="3" t="str">
        <f>VLOOKUP(B96,[1]Dossardage!$B$4:$G$203,5,FALSE)</f>
        <v>Collège Jean Macé</v>
      </c>
      <c r="G96" s="4" t="str">
        <f>VLOOKUP(B96,[1]Dossardage!$B$4:$G$203,6,FALSE)</f>
        <v>50 m</v>
      </c>
      <c r="H96" s="10">
        <f>'50 haies'!J96+'50 m'!I96+'1000 m'!I96</f>
        <v>25</v>
      </c>
    </row>
    <row r="97" spans="2:8" x14ac:dyDescent="0.25">
      <c r="B97" s="5">
        <v>291</v>
      </c>
      <c r="C97" s="3" t="str">
        <f>VLOOKUP(B97,[1]Dossardage!$B$4:$G$203,2,FALSE)</f>
        <v>KOSTYUNIN</v>
      </c>
      <c r="D97" s="3" t="str">
        <f>VLOOKUP(B97,[1]Dossardage!$B$4:$G$203,3,FALSE)</f>
        <v>David</v>
      </c>
      <c r="E97" s="3" t="str">
        <f>VLOOKUP(B97,[1]Dossardage!$B$4:$G$203,4,FALSE)</f>
        <v>BG</v>
      </c>
      <c r="F97" s="3" t="str">
        <f>VLOOKUP(B97,[1]Dossardage!$B$4:$G$203,5,FALSE)</f>
        <v>Collège Jean Macé</v>
      </c>
      <c r="G97" s="4" t="str">
        <f>VLOOKUP(B97,[1]Dossardage!$B$4:$G$203,6,FALSE)</f>
        <v>50 m</v>
      </c>
      <c r="H97" s="10">
        <f>'50 haies'!J97+'50 m'!I97+'1000 m'!I97</f>
        <v>5</v>
      </c>
    </row>
    <row r="98" spans="2:8" x14ac:dyDescent="0.25">
      <c r="B98" s="5">
        <v>292</v>
      </c>
      <c r="C98" s="3" t="str">
        <f>VLOOKUP(B98,[1]Dossardage!$B$4:$G$203,2,FALSE)</f>
        <v>LAVIALLE</v>
      </c>
      <c r="D98" s="3" t="str">
        <f>VLOOKUP(B98,[1]Dossardage!$B$4:$G$203,3,FALSE)</f>
        <v>Léo</v>
      </c>
      <c r="E98" s="3" t="str">
        <f>VLOOKUP(B98,[1]Dossardage!$B$4:$G$203,4,FALSE)</f>
        <v>BG</v>
      </c>
      <c r="F98" s="3" t="str">
        <f>VLOOKUP(B98,[1]Dossardage!$B$4:$G$203,5,FALSE)</f>
        <v>Collège Jules Ferry</v>
      </c>
      <c r="G98" s="4" t="str">
        <f>VLOOKUP(B98,[1]Dossardage!$B$4:$G$203,6,FALSE)</f>
        <v>50 m</v>
      </c>
      <c r="H98" s="10">
        <f>'50 haies'!J98+'50 m'!I98+'1000 m'!I98</f>
        <v>17</v>
      </c>
    </row>
    <row r="99" spans="2:8" x14ac:dyDescent="0.25">
      <c r="B99" s="5">
        <v>293</v>
      </c>
      <c r="C99" s="3" t="str">
        <f>VLOOKUP(B99,[1]Dossardage!$B$4:$G$203,2,FALSE)</f>
        <v>KLICKI ANSIAUX</v>
      </c>
      <c r="D99" s="3" t="str">
        <f>VLOOKUP(B99,[1]Dossardage!$B$4:$G$203,3,FALSE)</f>
        <v>Gabin</v>
      </c>
      <c r="E99" s="3" t="str">
        <f>VLOOKUP(B99,[1]Dossardage!$B$4:$G$203,4,FALSE)</f>
        <v>BG</v>
      </c>
      <c r="F99" s="3" t="str">
        <f>VLOOKUP(B99,[1]Dossardage!$B$4:$G$203,5,FALSE)</f>
        <v>Collège Jules Ferry</v>
      </c>
      <c r="G99" s="4" t="str">
        <f>VLOOKUP(B99,[1]Dossardage!$B$4:$G$203,6,FALSE)</f>
        <v>1000 m</v>
      </c>
      <c r="H99" s="10">
        <f>'50 haies'!J99+'50 m'!I99+'1000 m'!I99</f>
        <v>27</v>
      </c>
    </row>
    <row r="100" spans="2:8" x14ac:dyDescent="0.25">
      <c r="B100" s="5">
        <v>294</v>
      </c>
      <c r="C100" s="3" t="str">
        <f>VLOOKUP(B100,[1]Dossardage!$B$4:$G$203,2,FALSE)</f>
        <v>LOBRY</v>
      </c>
      <c r="D100" s="3" t="str">
        <f>VLOOKUP(B100,[1]Dossardage!$B$4:$G$203,3,FALSE)</f>
        <v>Merick</v>
      </c>
      <c r="E100" s="3" t="str">
        <f>VLOOKUP(B100,[1]Dossardage!$B$4:$G$203,4,FALSE)</f>
        <v>BG</v>
      </c>
      <c r="F100" s="3" t="str">
        <f>VLOOKUP(B100,[1]Dossardage!$B$4:$G$203,5,FALSE)</f>
        <v>Collège Jules Ferry</v>
      </c>
      <c r="G100" s="4" t="str">
        <f>VLOOKUP(B100,[1]Dossardage!$B$4:$G$203,6,FALSE)</f>
        <v>50 m</v>
      </c>
      <c r="H100" s="10">
        <f>'50 haies'!J100+'50 m'!I100+'1000 m'!I100</f>
        <v>15</v>
      </c>
    </row>
    <row r="101" spans="2:8" x14ac:dyDescent="0.25">
      <c r="B101" s="5">
        <v>295</v>
      </c>
      <c r="C101" s="3" t="str">
        <f>VLOOKUP(B101,[1]Dossardage!$B$4:$G$203,2,FALSE)</f>
        <v>JAMAIN</v>
      </c>
      <c r="D101" s="3" t="str">
        <f>VLOOKUP(B101,[1]Dossardage!$B$4:$G$203,3,FALSE)</f>
        <v>Mathis</v>
      </c>
      <c r="E101" s="3" t="str">
        <f>VLOOKUP(B101,[1]Dossardage!$B$4:$G$203,4,FALSE)</f>
        <v>BG</v>
      </c>
      <c r="F101" s="3" t="str">
        <f>VLOOKUP(B101,[1]Dossardage!$B$4:$G$203,5,FALSE)</f>
        <v>Collège Jules Leroux</v>
      </c>
      <c r="G101" s="4" t="str">
        <f>VLOOKUP(B101,[1]Dossardage!$B$4:$G$203,6,FALSE)</f>
        <v>50 haies</v>
      </c>
      <c r="H101" s="10">
        <f>'50 haies'!J101+'50 m'!I101+'1000 m'!I101</f>
        <v>18</v>
      </c>
    </row>
    <row r="102" spans="2:8" x14ac:dyDescent="0.25">
      <c r="B102" s="5">
        <v>296</v>
      </c>
      <c r="C102" s="3" t="str">
        <f>VLOOKUP(B102,[1]Dossardage!$B$4:$G$203,2,FALSE)</f>
        <v>PAPIAU</v>
      </c>
      <c r="D102" s="3" t="str">
        <f>VLOOKUP(B102,[1]Dossardage!$B$4:$G$203,3,FALSE)</f>
        <v>Clément</v>
      </c>
      <c r="E102" s="3" t="str">
        <f>VLOOKUP(B102,[1]Dossardage!$B$4:$G$203,4,FALSE)</f>
        <v>BG</v>
      </c>
      <c r="F102" s="3" t="str">
        <f>VLOOKUP(B102,[1]Dossardage!$B$4:$G$203,5,FALSE)</f>
        <v>Collège Jules Leroux</v>
      </c>
      <c r="G102" s="4" t="str">
        <f>VLOOKUP(B102,[1]Dossardage!$B$4:$G$203,6,FALSE)</f>
        <v>50 haies</v>
      </c>
      <c r="H102" s="10">
        <f>'50 haies'!J102+'50 m'!I102+'1000 m'!I102</f>
        <v>13</v>
      </c>
    </row>
    <row r="103" spans="2:8" x14ac:dyDescent="0.25">
      <c r="B103" s="5">
        <v>297</v>
      </c>
      <c r="C103" s="3" t="str">
        <f>VLOOKUP(B103,[1]Dossardage!$B$4:$G$203,2,FALSE)</f>
        <v>MAÏZI</v>
      </c>
      <c r="D103" s="3" t="str">
        <f>VLOOKUP(B103,[1]Dossardage!$B$4:$G$203,3,FALSE)</f>
        <v>Zakariya</v>
      </c>
      <c r="E103" s="3" t="str">
        <f>VLOOKUP(B103,[1]Dossardage!$B$4:$G$203,4,FALSE)</f>
        <v>BG</v>
      </c>
      <c r="F103" s="3" t="str">
        <f>VLOOKUP(B103,[1]Dossardage!$B$4:$G$203,5,FALSE)</f>
        <v>Collège le Lac</v>
      </c>
      <c r="G103" s="4" t="str">
        <f>VLOOKUP(B103,[1]Dossardage!$B$4:$G$203,6,FALSE)</f>
        <v>50 m</v>
      </c>
      <c r="H103" s="10">
        <f>'50 haies'!J103+'50 m'!I103+'1000 m'!I103</f>
        <v>15</v>
      </c>
    </row>
    <row r="104" spans="2:8" x14ac:dyDescent="0.25">
      <c r="B104" s="5">
        <v>298</v>
      </c>
      <c r="C104" s="3" t="str">
        <f>VLOOKUP(B104,[1]Dossardage!$B$4:$G$203,2,FALSE)</f>
        <v>LEROUGE</v>
      </c>
      <c r="D104" s="3" t="str">
        <f>VLOOKUP(B104,[1]Dossardage!$B$4:$G$203,3,FALSE)</f>
        <v>Diego</v>
      </c>
      <c r="E104" s="3" t="str">
        <f>VLOOKUP(B104,[1]Dossardage!$B$4:$G$203,4,FALSE)</f>
        <v>BG</v>
      </c>
      <c r="F104" s="3" t="str">
        <f>VLOOKUP(B104,[1]Dossardage!$B$4:$G$203,5,FALSE)</f>
        <v>Collège le Lac</v>
      </c>
      <c r="G104" s="4" t="str">
        <f>VLOOKUP(B104,[1]Dossardage!$B$4:$G$203,6,FALSE)</f>
        <v>50 m</v>
      </c>
      <c r="H104" s="10">
        <f>'50 haies'!J104+'50 m'!I104+'1000 m'!I104</f>
        <v>19</v>
      </c>
    </row>
    <row r="105" spans="2:8" x14ac:dyDescent="0.25">
      <c r="B105" s="5">
        <v>299</v>
      </c>
      <c r="C105" s="3" t="str">
        <f>VLOOKUP(B105,[1]Dossardage!$B$4:$G$203,2,FALSE)</f>
        <v>LEPPS</v>
      </c>
      <c r="D105" s="3" t="str">
        <f>VLOOKUP(B105,[1]Dossardage!$B$4:$G$203,3,FALSE)</f>
        <v>Clément</v>
      </c>
      <c r="E105" s="3" t="str">
        <f>VLOOKUP(B105,[1]Dossardage!$B$4:$G$203,4,FALSE)</f>
        <v>BG</v>
      </c>
      <c r="F105" s="3" t="str">
        <f>VLOOKUP(B105,[1]Dossardage!$B$4:$G$203,5,FALSE)</f>
        <v>Collège le Lac</v>
      </c>
      <c r="G105" s="4" t="str">
        <f>VLOOKUP(B105,[1]Dossardage!$B$4:$G$203,6,FALSE)</f>
        <v>50 m</v>
      </c>
      <c r="H105" s="10">
        <f>'50 haies'!J105+'50 m'!I105+'1000 m'!I105</f>
        <v>15</v>
      </c>
    </row>
    <row r="106" spans="2:8" x14ac:dyDescent="0.25">
      <c r="B106" s="5">
        <v>300</v>
      </c>
      <c r="C106" s="3" t="str">
        <f>VLOOKUP(B106,[1]Dossardage!$B$4:$G$203,2,FALSE)</f>
        <v>SAIDI</v>
      </c>
      <c r="D106" s="3" t="str">
        <f>VLOOKUP(B106,[1]Dossardage!$B$4:$G$203,3,FALSE)</f>
        <v>Nathan</v>
      </c>
      <c r="E106" s="3" t="str">
        <f>VLOOKUP(B106,[1]Dossardage!$B$4:$G$203,4,FALSE)</f>
        <v>BG</v>
      </c>
      <c r="F106" s="3" t="str">
        <f>VLOOKUP(B106,[1]Dossardage!$B$4:$G$203,5,FALSE)</f>
        <v>Collège le Lac</v>
      </c>
      <c r="G106" s="4" t="str">
        <f>VLOOKUP(B106,[1]Dossardage!$B$4:$G$203,6,FALSE)</f>
        <v>1000 m</v>
      </c>
      <c r="H106" s="10">
        <f>'50 haies'!J106+'50 m'!I106+'1000 m'!I106</f>
        <v>14</v>
      </c>
    </row>
    <row r="107" spans="2:8" x14ac:dyDescent="0.25">
      <c r="B107" s="5">
        <v>301</v>
      </c>
      <c r="C107" s="3" t="str">
        <f>VLOOKUP(B107,[1]Dossardage!$B$4:$G$203,2,FALSE)</f>
        <v>BENYAHIA</v>
      </c>
      <c r="D107" s="3" t="str">
        <f>VLOOKUP(B107,[1]Dossardage!$B$4:$G$203,3,FALSE)</f>
        <v>FAHIM</v>
      </c>
      <c r="E107" s="3" t="str">
        <f>VLOOKUP(B107,[1]Dossardage!$B$4:$G$203,4,FALSE)</f>
        <v>BG</v>
      </c>
      <c r="F107" s="3" t="str">
        <f>VLOOKUP(B107,[1]Dossardage!$B$4:$G$203,5,FALSE)</f>
        <v>Collège Léo Lagrange</v>
      </c>
      <c r="G107" s="4" t="str">
        <f>VLOOKUP(B107,[1]Dossardage!$B$4:$G$203,6,FALSE)</f>
        <v>50 m</v>
      </c>
      <c r="H107" s="10">
        <f>'50 haies'!J107+'50 m'!I107+'1000 m'!I107</f>
        <v>19</v>
      </c>
    </row>
    <row r="108" spans="2:8" x14ac:dyDescent="0.25">
      <c r="B108" s="5">
        <v>302</v>
      </c>
      <c r="C108" s="3" t="str">
        <f>VLOOKUP(B108,[1]Dossardage!$B$4:$G$203,2,FALSE)</f>
        <v>BIANA</v>
      </c>
      <c r="D108" s="3" t="str">
        <f>VLOOKUP(B108,[1]Dossardage!$B$4:$G$203,3,FALSE)</f>
        <v>Westo</v>
      </c>
      <c r="E108" s="3" t="str">
        <f>VLOOKUP(B108,[1]Dossardage!$B$4:$G$203,4,FALSE)</f>
        <v>BG</v>
      </c>
      <c r="F108" s="3" t="str">
        <f>VLOOKUP(B108,[1]Dossardage!$B$4:$G$203,5,FALSE)</f>
        <v>Collège Léo Lagrange</v>
      </c>
      <c r="G108" s="4" t="str">
        <f>VLOOKUP(B108,[1]Dossardage!$B$4:$G$203,6,FALSE)</f>
        <v>50 haies</v>
      </c>
      <c r="H108" s="10">
        <f>'50 haies'!J108+'50 m'!I108+'1000 m'!I108</f>
        <v>17</v>
      </c>
    </row>
    <row r="109" spans="2:8" x14ac:dyDescent="0.25">
      <c r="B109" s="5">
        <v>303</v>
      </c>
      <c r="C109" s="3" t="str">
        <f>VLOOKUP(B109,[1]Dossardage!$B$4:$G$203,2,FALSE)</f>
        <v>JOHAN</v>
      </c>
      <c r="D109" s="3" t="str">
        <f>VLOOKUP(B109,[1]Dossardage!$B$4:$G$203,3,FALSE)</f>
        <v>Georges</v>
      </c>
      <c r="E109" s="3" t="str">
        <f>VLOOKUP(B109,[1]Dossardage!$B$4:$G$203,4,FALSE)</f>
        <v>BG</v>
      </c>
      <c r="F109" s="3" t="str">
        <f>VLOOKUP(B109,[1]Dossardage!$B$4:$G$203,5,FALSE)</f>
        <v>Collège Léo Lagrange</v>
      </c>
      <c r="G109" s="4" t="str">
        <f>VLOOKUP(B109,[1]Dossardage!$B$4:$G$203,6,FALSE)</f>
        <v>50 haies</v>
      </c>
      <c r="H109" s="10">
        <f>'50 haies'!J109+'50 m'!I109+'1000 m'!I109</f>
        <v>18</v>
      </c>
    </row>
    <row r="110" spans="2:8" x14ac:dyDescent="0.25">
      <c r="B110" s="5">
        <v>304</v>
      </c>
      <c r="C110" s="3" t="str">
        <f>VLOOKUP(B110,[1]Dossardage!$B$4:$G$203,2,FALSE)</f>
        <v>ZEGHDANE</v>
      </c>
      <c r="D110" s="3" t="str">
        <f>VLOOKUP(B110,[1]Dossardage!$B$4:$G$203,3,FALSE)</f>
        <v>Ilyan</v>
      </c>
      <c r="E110" s="3" t="str">
        <f>VLOOKUP(B110,[1]Dossardage!$B$4:$G$203,4,FALSE)</f>
        <v>BG</v>
      </c>
      <c r="F110" s="3" t="str">
        <f>VLOOKUP(B110,[1]Dossardage!$B$4:$G$203,5,FALSE)</f>
        <v>Collège Léo Lagrange</v>
      </c>
      <c r="G110" s="4" t="str">
        <f>VLOOKUP(B110,[1]Dossardage!$B$4:$G$203,6,FALSE)</f>
        <v>50 haies</v>
      </c>
      <c r="H110" s="10">
        <f>'50 haies'!J110+'50 m'!I110+'1000 m'!I110</f>
        <v>18</v>
      </c>
    </row>
    <row r="111" spans="2:8" x14ac:dyDescent="0.25">
      <c r="B111" s="5">
        <v>305</v>
      </c>
      <c r="C111" s="3" t="str">
        <f>VLOOKUP(B111,[1]Dossardage!$B$4:$G$203,2,FALSE)</f>
        <v>SLIMANI</v>
      </c>
      <c r="D111" s="3" t="str">
        <f>VLOOKUP(B111,[1]Dossardage!$B$4:$G$203,3,FALSE)</f>
        <v>Aylan</v>
      </c>
      <c r="E111" s="3" t="str">
        <f>VLOOKUP(B111,[1]Dossardage!$B$4:$G$203,4,FALSE)</f>
        <v>BG</v>
      </c>
      <c r="F111" s="3" t="str">
        <f>VLOOKUP(B111,[1]Dossardage!$B$4:$G$203,5,FALSE)</f>
        <v>Collège Léo Lagrange</v>
      </c>
      <c r="G111" s="4" t="str">
        <f>VLOOKUP(B111,[1]Dossardage!$B$4:$G$203,6,FALSE)</f>
        <v>50 m</v>
      </c>
      <c r="H111" s="10">
        <f>'50 haies'!J111+'50 m'!I111+'1000 m'!I111</f>
        <v>14</v>
      </c>
    </row>
    <row r="112" spans="2:8" x14ac:dyDescent="0.25">
      <c r="B112" s="5">
        <v>306</v>
      </c>
      <c r="C112" s="3" t="str">
        <f>VLOOKUP(B112,[1]Dossardage!$B$4:$G$203,2,FALSE)</f>
        <v>KHADHRANI</v>
      </c>
      <c r="D112" s="3" t="str">
        <f>VLOOKUP(B112,[1]Dossardage!$B$4:$G$203,3,FALSE)</f>
        <v>JIBRIL</v>
      </c>
      <c r="E112" s="3" t="str">
        <f>VLOOKUP(B112,[1]Dossardage!$B$4:$G$203,4,FALSE)</f>
        <v>BG</v>
      </c>
      <c r="F112" s="3" t="str">
        <f>VLOOKUP(B112,[1]Dossardage!$B$4:$G$203,5,FALSE)</f>
        <v>Collège Léo Lagrange</v>
      </c>
      <c r="G112" s="4" t="str">
        <f>VLOOKUP(B112,[1]Dossardage!$B$4:$G$203,6,FALSE)</f>
        <v>50 m</v>
      </c>
      <c r="H112" s="10">
        <f>'50 haies'!J112+'50 m'!I112+'1000 m'!I112</f>
        <v>13</v>
      </c>
    </row>
    <row r="113" spans="2:8" x14ac:dyDescent="0.25">
      <c r="B113" s="5">
        <v>307</v>
      </c>
      <c r="C113" s="3" t="str">
        <f>VLOOKUP(B113,[1]Dossardage!$B$4:$G$203,2,FALSE)</f>
        <v>EL KALOUI</v>
      </c>
      <c r="D113" s="3" t="str">
        <f>VLOOKUP(B113,[1]Dossardage!$B$4:$G$203,3,FALSE)</f>
        <v>MOHAMED</v>
      </c>
      <c r="E113" s="3" t="str">
        <f>VLOOKUP(B113,[1]Dossardage!$B$4:$G$203,4,FALSE)</f>
        <v>BG</v>
      </c>
      <c r="F113" s="3" t="str">
        <f>VLOOKUP(B113,[1]Dossardage!$B$4:$G$203,5,FALSE)</f>
        <v>Collège Léo Lagrange</v>
      </c>
      <c r="G113" s="4" t="str">
        <f>VLOOKUP(B113,[1]Dossardage!$B$4:$G$203,6,FALSE)</f>
        <v>50 m</v>
      </c>
      <c r="H113" s="10">
        <f>'50 haies'!J113+'50 m'!I113+'1000 m'!I113</f>
        <v>23</v>
      </c>
    </row>
    <row r="114" spans="2:8" x14ac:dyDescent="0.25">
      <c r="B114" s="5">
        <v>308</v>
      </c>
      <c r="C114" s="3" t="str">
        <f>VLOOKUP(B114,[1]Dossardage!$B$4:$G$203,2,FALSE)</f>
        <v>MARCOUX</v>
      </c>
      <c r="D114" s="3" t="str">
        <f>VLOOKUP(B114,[1]Dossardage!$B$4:$G$203,3,FALSE)</f>
        <v>Medine</v>
      </c>
      <c r="E114" s="3" t="str">
        <f>VLOOKUP(B114,[1]Dossardage!$B$4:$G$203,4,FALSE)</f>
        <v>BG</v>
      </c>
      <c r="F114" s="3" t="str">
        <f>VLOOKUP(B114,[1]Dossardage!$B$4:$G$203,5,FALSE)</f>
        <v>Collège Léo Lagrange</v>
      </c>
      <c r="G114" s="4" t="str">
        <f>VLOOKUP(B114,[1]Dossardage!$B$4:$G$203,6,FALSE)</f>
        <v>50 m</v>
      </c>
      <c r="H114" s="10">
        <f>'50 haies'!J114+'50 m'!I114+'1000 m'!I114</f>
        <v>17</v>
      </c>
    </row>
    <row r="115" spans="2:8" x14ac:dyDescent="0.25">
      <c r="B115" s="5">
        <v>309</v>
      </c>
      <c r="C115" s="3" t="str">
        <f>VLOOKUP(B115,[1]Dossardage!$B$4:$G$203,2,FALSE)</f>
        <v>ARROUF</v>
      </c>
      <c r="D115" s="3" t="str">
        <f>VLOOKUP(B115,[1]Dossardage!$B$4:$G$203,3,FALSE)</f>
        <v>Kais</v>
      </c>
      <c r="E115" s="3" t="str">
        <f>VLOOKUP(B115,[1]Dossardage!$B$4:$G$203,4,FALSE)</f>
        <v>BG</v>
      </c>
      <c r="F115" s="3" t="str">
        <f>VLOOKUP(B115,[1]Dossardage!$B$4:$G$203,5,FALSE)</f>
        <v>Collège les Aurains</v>
      </c>
      <c r="G115" s="4" t="str">
        <f>VLOOKUP(B115,[1]Dossardage!$B$4:$G$203,6,FALSE)</f>
        <v>50 m</v>
      </c>
      <c r="H115" s="10">
        <f>'50 haies'!J115+'50 m'!I115+'1000 m'!I115</f>
        <v>14</v>
      </c>
    </row>
    <row r="116" spans="2:8" x14ac:dyDescent="0.25">
      <c r="B116" s="5">
        <v>310</v>
      </c>
      <c r="C116" s="3">
        <f>VLOOKUP(B116,[1]Dossardage!$B$4:$G$203,2,FALSE)</f>
        <v>0</v>
      </c>
      <c r="D116" s="3">
        <f>VLOOKUP(B116,[1]Dossardage!$B$4:$G$203,3,FALSE)</f>
        <v>0</v>
      </c>
      <c r="E116" s="3">
        <f>VLOOKUP(B116,[1]Dossardage!$B$4:$G$203,4,FALSE)</f>
        <v>0</v>
      </c>
      <c r="F116" s="3">
        <f>VLOOKUP(B116,[1]Dossardage!$B$4:$G$203,5,FALSE)</f>
        <v>0</v>
      </c>
      <c r="G116" s="4">
        <f>VLOOKUP(B116,[1]Dossardage!$B$4:$G$203,6,FALSE)</f>
        <v>0</v>
      </c>
      <c r="H116" s="10">
        <f>'50 haies'!J116+'50 m'!I116+'1000 m'!I116</f>
        <v>0</v>
      </c>
    </row>
    <row r="117" spans="2:8" x14ac:dyDescent="0.25">
      <c r="B117" s="5">
        <v>311</v>
      </c>
      <c r="C117" s="3" t="str">
        <f>VLOOKUP(B117,[1]Dossardage!$B$4:$G$203,2,FALSE)</f>
        <v>SACREZ</v>
      </c>
      <c r="D117" s="3" t="str">
        <f>VLOOKUP(B117,[1]Dossardage!$B$4:$G$203,3,FALSE)</f>
        <v>Sheridan</v>
      </c>
      <c r="E117" s="3" t="str">
        <f>VLOOKUP(B117,[1]Dossardage!$B$4:$G$203,4,FALSE)</f>
        <v>BG</v>
      </c>
      <c r="F117" s="3" t="str">
        <f>VLOOKUP(B117,[1]Dossardage!$B$4:$G$203,5,FALSE)</f>
        <v>Collège les Aurains</v>
      </c>
      <c r="G117" s="4" t="str">
        <f>VLOOKUP(B117,[1]Dossardage!$B$4:$G$203,6,FALSE)</f>
        <v>50 m</v>
      </c>
      <c r="H117" s="10">
        <f>'50 haies'!J117+'50 m'!I117+'1000 m'!I117</f>
        <v>5</v>
      </c>
    </row>
    <row r="118" spans="2:8" x14ac:dyDescent="0.25">
      <c r="B118" s="5">
        <v>312</v>
      </c>
      <c r="C118" s="3" t="str">
        <f>VLOOKUP(B118,[1]Dossardage!$B$4:$G$203,2,FALSE)</f>
        <v>IBERT</v>
      </c>
      <c r="D118" s="3" t="str">
        <f>VLOOKUP(B118,[1]Dossardage!$B$4:$G$203,3,FALSE)</f>
        <v>JORIS</v>
      </c>
      <c r="E118" s="3" t="str">
        <f>VLOOKUP(B118,[1]Dossardage!$B$4:$G$203,4,FALSE)</f>
        <v>BG</v>
      </c>
      <c r="F118" s="3" t="str">
        <f>VLOOKUP(B118,[1]Dossardage!$B$4:$G$203,5,FALSE)</f>
        <v>Collège les Deux Vallées</v>
      </c>
      <c r="G118" s="4" t="str">
        <f>VLOOKUP(B118,[1]Dossardage!$B$4:$G$203,6,FALSE)</f>
        <v>50 m</v>
      </c>
      <c r="H118" s="10">
        <f>'50 haies'!J118+'50 m'!I118+'1000 m'!I118</f>
        <v>5</v>
      </c>
    </row>
    <row r="119" spans="2:8" x14ac:dyDescent="0.25">
      <c r="B119" s="5">
        <v>313</v>
      </c>
      <c r="C119" s="3" t="str">
        <f>VLOOKUP(B119,[1]Dossardage!$B$4:$G$203,2,FALSE)</f>
        <v>CREPIN</v>
      </c>
      <c r="D119" s="3" t="str">
        <f>VLOOKUP(B119,[1]Dossardage!$B$4:$G$203,3,FALSE)</f>
        <v>DYLAN</v>
      </c>
      <c r="E119" s="3" t="str">
        <f>VLOOKUP(B119,[1]Dossardage!$B$4:$G$203,4,FALSE)</f>
        <v>BG</v>
      </c>
      <c r="F119" s="3" t="str">
        <f>VLOOKUP(B119,[1]Dossardage!$B$4:$G$203,5,FALSE)</f>
        <v>Collège les Deux Vallées</v>
      </c>
      <c r="G119" s="4" t="str">
        <f>VLOOKUP(B119,[1]Dossardage!$B$4:$G$203,6,FALSE)</f>
        <v>1000 m</v>
      </c>
      <c r="H119" s="10">
        <f>'50 haies'!J119+'50 m'!I119+'1000 m'!I119</f>
        <v>16</v>
      </c>
    </row>
    <row r="120" spans="2:8" x14ac:dyDescent="0.25">
      <c r="B120" s="5">
        <v>314</v>
      </c>
      <c r="C120" s="3" t="str">
        <f>VLOOKUP(B120,[1]Dossardage!$B$4:$G$203,2,FALSE)</f>
        <v>BOUILLEAUX</v>
      </c>
      <c r="D120" s="3" t="str">
        <f>VLOOKUP(B120,[1]Dossardage!$B$4:$G$203,3,FALSE)</f>
        <v>Kenny</v>
      </c>
      <c r="E120" s="3" t="str">
        <f>VLOOKUP(B120,[1]Dossardage!$B$4:$G$203,4,FALSE)</f>
        <v>BG</v>
      </c>
      <c r="F120" s="3" t="str">
        <f>VLOOKUP(B120,[1]Dossardage!$B$4:$G$203,5,FALSE)</f>
        <v>Collège les Deux Vallées</v>
      </c>
      <c r="G120" s="4" t="str">
        <f>VLOOKUP(B120,[1]Dossardage!$B$4:$G$203,6,FALSE)</f>
        <v>1000 m</v>
      </c>
      <c r="H120" s="10">
        <f>'50 haies'!J120+'50 m'!I120+'1000 m'!I120</f>
        <v>22</v>
      </c>
    </row>
    <row r="121" spans="2:8" x14ac:dyDescent="0.25">
      <c r="B121" s="5">
        <v>315</v>
      </c>
      <c r="C121" s="3" t="str">
        <f>VLOOKUP(B121,[1]Dossardage!$B$4:$G$203,2,FALSE)</f>
        <v>GOLINVAL</v>
      </c>
      <c r="D121" s="3" t="str">
        <f>VLOOKUP(B121,[1]Dossardage!$B$4:$G$203,3,FALSE)</f>
        <v>Léo</v>
      </c>
      <c r="E121" s="3" t="str">
        <f>VLOOKUP(B121,[1]Dossardage!$B$4:$G$203,4,FALSE)</f>
        <v>BG</v>
      </c>
      <c r="F121" s="3" t="str">
        <f>VLOOKUP(B121,[1]Dossardage!$B$4:$G$203,5,FALSE)</f>
        <v>Collège les Deux Vallées</v>
      </c>
      <c r="G121" s="4" t="str">
        <f>VLOOKUP(B121,[1]Dossardage!$B$4:$G$203,6,FALSE)</f>
        <v>1000 m</v>
      </c>
      <c r="H121" s="10">
        <f>'50 haies'!J121+'50 m'!I121+'1000 m'!I121</f>
        <v>13</v>
      </c>
    </row>
    <row r="122" spans="2:8" x14ac:dyDescent="0.25">
      <c r="B122" s="5">
        <v>316</v>
      </c>
      <c r="C122" s="3" t="str">
        <f>VLOOKUP(B122,[1]Dossardage!$B$4:$G$203,2,FALSE)</f>
        <v>BEAUPERE</v>
      </c>
      <c r="D122" s="3" t="str">
        <f>VLOOKUP(B122,[1]Dossardage!$B$4:$G$203,3,FALSE)</f>
        <v>ENZO</v>
      </c>
      <c r="E122" s="3" t="str">
        <f>VLOOKUP(B122,[1]Dossardage!$B$4:$G$203,4,FALSE)</f>
        <v>BG</v>
      </c>
      <c r="F122" s="3" t="str">
        <f>VLOOKUP(B122,[1]Dossardage!$B$4:$G$203,5,FALSE)</f>
        <v>Collège les Deux Vallées</v>
      </c>
      <c r="G122" s="4" t="str">
        <f>VLOOKUP(B122,[1]Dossardage!$B$4:$G$203,6,FALSE)</f>
        <v>50 m</v>
      </c>
      <c r="H122" s="10">
        <f>'50 haies'!J122+'50 m'!I122+'1000 m'!I122</f>
        <v>13</v>
      </c>
    </row>
    <row r="123" spans="2:8" x14ac:dyDescent="0.25">
      <c r="B123" s="5">
        <v>317</v>
      </c>
      <c r="C123" s="3" t="str">
        <f>VLOOKUP(B123,[1]Dossardage!$B$4:$G$203,2,FALSE)</f>
        <v>MARIAU</v>
      </c>
      <c r="D123" s="3" t="str">
        <f>VLOOKUP(B123,[1]Dossardage!$B$4:$G$203,3,FALSE)</f>
        <v>Léo</v>
      </c>
      <c r="E123" s="3" t="str">
        <f>VLOOKUP(B123,[1]Dossardage!$B$4:$G$203,4,FALSE)</f>
        <v>BG</v>
      </c>
      <c r="F123" s="3" t="str">
        <f>VLOOKUP(B123,[1]Dossardage!$B$4:$G$203,5,FALSE)</f>
        <v>Collège Mabillon</v>
      </c>
      <c r="G123" s="4" t="str">
        <f>VLOOKUP(B123,[1]Dossardage!$B$4:$G$203,6,FALSE)</f>
        <v>50 m</v>
      </c>
      <c r="H123" s="10">
        <f>'50 haies'!J123+'50 m'!I123+'1000 m'!I123</f>
        <v>15</v>
      </c>
    </row>
    <row r="124" spans="2:8" x14ac:dyDescent="0.25">
      <c r="B124" s="5">
        <v>318</v>
      </c>
      <c r="C124" s="3" t="str">
        <f>VLOOKUP(B124,[1]Dossardage!$B$4:$G$203,2,FALSE)</f>
        <v>DEMISSY</v>
      </c>
      <c r="D124" s="3" t="str">
        <f>VLOOKUP(B124,[1]Dossardage!$B$4:$G$203,3,FALSE)</f>
        <v>Jules</v>
      </c>
      <c r="E124" s="3" t="str">
        <f>VLOOKUP(B124,[1]Dossardage!$B$4:$G$203,4,FALSE)</f>
        <v>BG</v>
      </c>
      <c r="F124" s="3" t="str">
        <f>VLOOKUP(B124,[1]Dossardage!$B$4:$G$203,5,FALSE)</f>
        <v>Collège Marie-Hélène Cardot</v>
      </c>
      <c r="G124" s="4" t="str">
        <f>VLOOKUP(B124,[1]Dossardage!$B$4:$G$203,6,FALSE)</f>
        <v>1000 m</v>
      </c>
      <c r="H124" s="10">
        <f>'50 haies'!J124+'50 m'!I124+'1000 m'!I124</f>
        <v>19</v>
      </c>
    </row>
    <row r="125" spans="2:8" x14ac:dyDescent="0.25">
      <c r="B125" s="5">
        <v>319</v>
      </c>
      <c r="C125" s="3" t="str">
        <f>VLOOKUP(B125,[1]Dossardage!$B$4:$G$203,2,FALSE)</f>
        <v>GUILLEMIN</v>
      </c>
      <c r="D125" s="3" t="str">
        <f>VLOOKUP(B125,[1]Dossardage!$B$4:$G$203,3,FALSE)</f>
        <v>Ange</v>
      </c>
      <c r="E125" s="3" t="str">
        <f>VLOOKUP(B125,[1]Dossardage!$B$4:$G$203,4,FALSE)</f>
        <v>BG</v>
      </c>
      <c r="F125" s="3" t="str">
        <f>VLOOKUP(B125,[1]Dossardage!$B$4:$G$203,5,FALSE)</f>
        <v>Collège Marie-Hélène Cardot</v>
      </c>
      <c r="G125" s="4" t="str">
        <f>VLOOKUP(B125,[1]Dossardage!$B$4:$G$203,6,FALSE)</f>
        <v>1000 m</v>
      </c>
      <c r="H125" s="10">
        <f>'50 haies'!J125+'50 m'!I125+'1000 m'!I125</f>
        <v>10</v>
      </c>
    </row>
    <row r="126" spans="2:8" x14ac:dyDescent="0.25">
      <c r="B126" s="5">
        <v>320</v>
      </c>
      <c r="C126" s="3" t="str">
        <f>VLOOKUP(B126,[1]Dossardage!$B$4:$G$203,2,FALSE)</f>
        <v>MAQUART</v>
      </c>
      <c r="D126" s="3" t="str">
        <f>VLOOKUP(B126,[1]Dossardage!$B$4:$G$203,3,FALSE)</f>
        <v>Martial</v>
      </c>
      <c r="E126" s="3" t="str">
        <f>VLOOKUP(B126,[1]Dossardage!$B$4:$G$203,4,FALSE)</f>
        <v>BG</v>
      </c>
      <c r="F126" s="3" t="str">
        <f>VLOOKUP(B126,[1]Dossardage!$B$4:$G$203,5,FALSE)</f>
        <v>Collège Marie-Hélène Cardot</v>
      </c>
      <c r="G126" s="4" t="str">
        <f>VLOOKUP(B126,[1]Dossardage!$B$4:$G$203,6,FALSE)</f>
        <v>50 m</v>
      </c>
      <c r="H126" s="10">
        <f>'50 haies'!J126+'50 m'!I126+'1000 m'!I126</f>
        <v>8</v>
      </c>
    </row>
    <row r="127" spans="2:8" x14ac:dyDescent="0.25">
      <c r="B127" s="5">
        <v>321</v>
      </c>
      <c r="C127" s="3" t="str">
        <f>VLOOKUP(B127,[1]Dossardage!$B$4:$G$203,2,FALSE)</f>
        <v>MONTAILLER</v>
      </c>
      <c r="D127" s="3" t="str">
        <f>VLOOKUP(B127,[1]Dossardage!$B$4:$G$203,3,FALSE)</f>
        <v>Maël</v>
      </c>
      <c r="E127" s="3" t="str">
        <f>VLOOKUP(B127,[1]Dossardage!$B$4:$G$203,4,FALSE)</f>
        <v>BG</v>
      </c>
      <c r="F127" s="3" t="str">
        <f>VLOOKUP(B127,[1]Dossardage!$B$4:$G$203,5,FALSE)</f>
        <v>Collège Marie-Hélène Cardot</v>
      </c>
      <c r="G127" s="4" t="str">
        <f>VLOOKUP(B127,[1]Dossardage!$B$4:$G$203,6,FALSE)</f>
        <v>50 m</v>
      </c>
      <c r="H127" s="10">
        <f>'50 haies'!J127+'50 m'!I127+'1000 m'!I127</f>
        <v>14</v>
      </c>
    </row>
    <row r="128" spans="2:8" x14ac:dyDescent="0.25">
      <c r="B128" s="5">
        <v>322</v>
      </c>
      <c r="C128" s="3" t="str">
        <f>VLOOKUP(B128,[1]Dossardage!$B$4:$G$203,2,FALSE)</f>
        <v>MÉRIEUX</v>
      </c>
      <c r="D128" s="3" t="str">
        <f>VLOOKUP(B128,[1]Dossardage!$B$4:$G$203,3,FALSE)</f>
        <v>Mathys</v>
      </c>
      <c r="E128" s="3" t="str">
        <f>VLOOKUP(B128,[1]Dossardage!$B$4:$G$203,4,FALSE)</f>
        <v>BG</v>
      </c>
      <c r="F128" s="3" t="str">
        <f>VLOOKUP(B128,[1]Dossardage!$B$4:$G$203,5,FALSE)</f>
        <v>Collège multisite Asfeld-Chateau Porcien</v>
      </c>
      <c r="G128" s="4" t="str">
        <f>VLOOKUP(B128,[1]Dossardage!$B$4:$G$203,6,FALSE)</f>
        <v>50 m</v>
      </c>
      <c r="H128" s="10">
        <f>'50 haies'!J128+'50 m'!I128+'1000 m'!I128</f>
        <v>20</v>
      </c>
    </row>
    <row r="129" spans="2:8" x14ac:dyDescent="0.25">
      <c r="B129" s="5">
        <v>323</v>
      </c>
      <c r="C129" s="3" t="str">
        <f>VLOOKUP(B129,[1]Dossardage!$B$4:$G$203,2,FALSE)</f>
        <v>LIORÉ</v>
      </c>
      <c r="D129" s="3" t="str">
        <f>VLOOKUP(B129,[1]Dossardage!$B$4:$G$203,3,FALSE)</f>
        <v>Simon</v>
      </c>
      <c r="E129" s="3" t="str">
        <f>VLOOKUP(B129,[1]Dossardage!$B$4:$G$203,4,FALSE)</f>
        <v>BG</v>
      </c>
      <c r="F129" s="3" t="str">
        <f>VLOOKUP(B129,[1]Dossardage!$B$4:$G$203,5,FALSE)</f>
        <v>Collège multisite Asfeld-Chateau Porcien</v>
      </c>
      <c r="G129" s="4" t="str">
        <f>VLOOKUP(B129,[1]Dossardage!$B$4:$G$203,6,FALSE)</f>
        <v>50 m</v>
      </c>
      <c r="H129" s="10">
        <f>'50 haies'!J129+'50 m'!I129+'1000 m'!I129</f>
        <v>19</v>
      </c>
    </row>
    <row r="130" spans="2:8" x14ac:dyDescent="0.25">
      <c r="B130" s="5">
        <v>324</v>
      </c>
      <c r="C130" s="3" t="str">
        <f>VLOOKUP(B130,[1]Dossardage!$B$4:$G$203,2,FALSE)</f>
        <v>JOVY SMITH</v>
      </c>
      <c r="D130" s="3" t="str">
        <f>VLOOKUP(B130,[1]Dossardage!$B$4:$G$203,3,FALSE)</f>
        <v>Tyméo</v>
      </c>
      <c r="E130" s="3" t="str">
        <f>VLOOKUP(B130,[1]Dossardage!$B$4:$G$203,4,FALSE)</f>
        <v>BG</v>
      </c>
      <c r="F130" s="3" t="str">
        <f>VLOOKUP(B130,[1]Dossardage!$B$4:$G$203,5,FALSE)</f>
        <v>Collège multisite Asfeld-Chateau Porcien</v>
      </c>
      <c r="G130" s="4" t="str">
        <f>VLOOKUP(B130,[1]Dossardage!$B$4:$G$203,6,FALSE)</f>
        <v>50 m</v>
      </c>
      <c r="H130" s="10">
        <f>'50 haies'!J130+'50 m'!I130+'1000 m'!I130</f>
        <v>1</v>
      </c>
    </row>
    <row r="131" spans="2:8" x14ac:dyDescent="0.25">
      <c r="B131" s="5">
        <v>325</v>
      </c>
      <c r="C131" s="3" t="str">
        <f>VLOOKUP(B131,[1]Dossardage!$B$4:$G$203,2,FALSE)</f>
        <v>TRÉZEUX</v>
      </c>
      <c r="D131" s="3" t="str">
        <f>VLOOKUP(B131,[1]Dossardage!$B$4:$G$203,3,FALSE)</f>
        <v>Jules</v>
      </c>
      <c r="E131" s="3" t="str">
        <f>VLOOKUP(B131,[1]Dossardage!$B$4:$G$203,4,FALSE)</f>
        <v>BG</v>
      </c>
      <c r="F131" s="3" t="str">
        <f>VLOOKUP(B131,[1]Dossardage!$B$4:$G$203,5,FALSE)</f>
        <v>Collège multisite Asfeld-Chateau Porcien</v>
      </c>
      <c r="G131" s="4" t="str">
        <f>VLOOKUP(B131,[1]Dossardage!$B$4:$G$203,6,FALSE)</f>
        <v>50 m</v>
      </c>
      <c r="H131" s="10">
        <f>'50 haies'!J131+'50 m'!I131+'1000 m'!I131</f>
        <v>19</v>
      </c>
    </row>
    <row r="132" spans="2:8" x14ac:dyDescent="0.25">
      <c r="B132" s="5">
        <v>326</v>
      </c>
      <c r="C132" s="3">
        <f>VLOOKUP(B132,[1]Dossardage!$B$4:$G$203,2,FALSE)</f>
        <v>0</v>
      </c>
      <c r="D132" s="3">
        <f>VLOOKUP(B132,[1]Dossardage!$B$4:$G$203,3,FALSE)</f>
        <v>0</v>
      </c>
      <c r="E132" s="3">
        <f>VLOOKUP(B132,[1]Dossardage!$B$4:$G$203,4,FALSE)</f>
        <v>0</v>
      </c>
      <c r="F132" s="3">
        <f>VLOOKUP(B132,[1]Dossardage!$B$4:$G$203,5,FALSE)</f>
        <v>0</v>
      </c>
      <c r="G132" s="4">
        <f>VLOOKUP(B132,[1]Dossardage!$B$4:$G$203,6,FALSE)</f>
        <v>0</v>
      </c>
      <c r="H132" s="10">
        <f>'50 haies'!J132+'50 m'!I132+'1000 m'!I132</f>
        <v>0</v>
      </c>
    </row>
    <row r="133" spans="2:8" x14ac:dyDescent="0.25">
      <c r="B133" s="5">
        <v>327</v>
      </c>
      <c r="C133" s="3">
        <f>VLOOKUP(B133,[1]Dossardage!$B$4:$G$203,2,FALSE)</f>
        <v>0</v>
      </c>
      <c r="D133" s="3">
        <f>VLOOKUP(B133,[1]Dossardage!$B$4:$G$203,3,FALSE)</f>
        <v>0</v>
      </c>
      <c r="E133" s="3">
        <f>VLOOKUP(B133,[1]Dossardage!$B$4:$G$203,4,FALSE)</f>
        <v>0</v>
      </c>
      <c r="F133" s="3">
        <f>VLOOKUP(B133,[1]Dossardage!$B$4:$G$203,5,FALSE)</f>
        <v>0</v>
      </c>
      <c r="G133" s="4">
        <f>VLOOKUP(B133,[1]Dossardage!$B$4:$G$203,6,FALSE)</f>
        <v>0</v>
      </c>
      <c r="H133" s="10">
        <f>'50 haies'!J133+'50 m'!I133+'1000 m'!I133</f>
        <v>0</v>
      </c>
    </row>
    <row r="134" spans="2:8" x14ac:dyDescent="0.25">
      <c r="B134" s="5">
        <v>328</v>
      </c>
      <c r="C134" s="3">
        <f>VLOOKUP(B134,[1]Dossardage!$B$4:$G$203,2,FALSE)</f>
        <v>0</v>
      </c>
      <c r="D134" s="3">
        <f>VLOOKUP(B134,[1]Dossardage!$B$4:$G$203,3,FALSE)</f>
        <v>0</v>
      </c>
      <c r="E134" s="3">
        <f>VLOOKUP(B134,[1]Dossardage!$B$4:$G$203,4,FALSE)</f>
        <v>0</v>
      </c>
      <c r="F134" s="3">
        <f>VLOOKUP(B134,[1]Dossardage!$B$4:$G$203,5,FALSE)</f>
        <v>0</v>
      </c>
      <c r="G134" s="4">
        <f>VLOOKUP(B134,[1]Dossardage!$B$4:$G$203,6,FALSE)</f>
        <v>0</v>
      </c>
      <c r="H134" s="10">
        <f>'50 haies'!J134+'50 m'!I134+'1000 m'!I134</f>
        <v>0</v>
      </c>
    </row>
    <row r="135" spans="2:8" x14ac:dyDescent="0.25">
      <c r="B135" s="5">
        <v>329</v>
      </c>
      <c r="C135" s="3" t="str">
        <f>VLOOKUP(B135,[1]Dossardage!$B$4:$G$203,2,FALSE)</f>
        <v>BOUILLOT-LAROCK</v>
      </c>
      <c r="D135" s="3" t="str">
        <f>VLOOKUP(B135,[1]Dossardage!$B$4:$G$203,3,FALSE)</f>
        <v>Arthur</v>
      </c>
      <c r="E135" s="3" t="str">
        <f>VLOOKUP(B135,[1]Dossardage!$B$4:$G$203,4,FALSE)</f>
        <v>BG</v>
      </c>
      <c r="F135" s="3" t="str">
        <f>VLOOKUP(B135,[1]Dossardage!$B$4:$G$203,5,FALSE)</f>
        <v>Collège Notre Dame</v>
      </c>
      <c r="G135" s="4" t="str">
        <f>VLOOKUP(B135,[1]Dossardage!$B$4:$G$203,6,FALSE)</f>
        <v>50 m</v>
      </c>
      <c r="H135" s="10">
        <f>'50 haies'!J135+'50 m'!I135+'1000 m'!I135</f>
        <v>0</v>
      </c>
    </row>
    <row r="136" spans="2:8" x14ac:dyDescent="0.25">
      <c r="B136" s="5">
        <v>330</v>
      </c>
      <c r="C136" s="3" t="str">
        <f>VLOOKUP(B136,[1]Dossardage!$B$4:$G$203,2,FALSE)</f>
        <v>ANDRY</v>
      </c>
      <c r="D136" s="3" t="str">
        <f>VLOOKUP(B136,[1]Dossardage!$B$4:$G$203,3,FALSE)</f>
        <v>Raphaël</v>
      </c>
      <c r="E136" s="3" t="str">
        <f>VLOOKUP(B136,[1]Dossardage!$B$4:$G$203,4,FALSE)</f>
        <v>BG</v>
      </c>
      <c r="F136" s="3" t="str">
        <f>VLOOKUP(B136,[1]Dossardage!$B$4:$G$203,5,FALSE)</f>
        <v>Collège Notre Dame</v>
      </c>
      <c r="G136" s="4" t="str">
        <f>VLOOKUP(B136,[1]Dossardage!$B$4:$G$203,6,FALSE)</f>
        <v>50 m</v>
      </c>
      <c r="H136" s="10">
        <f>'50 haies'!J136+'50 m'!I136+'1000 m'!I136</f>
        <v>0</v>
      </c>
    </row>
    <row r="137" spans="2:8" x14ac:dyDescent="0.25">
      <c r="B137" s="5">
        <v>331</v>
      </c>
      <c r="C137" s="3" t="str">
        <f>VLOOKUP(B137,[1]Dossardage!$B$4:$G$203,2,FALSE)</f>
        <v>SALOMON</v>
      </c>
      <c r="D137" s="3" t="str">
        <f>VLOOKUP(B137,[1]Dossardage!$B$4:$G$203,3,FALSE)</f>
        <v>Maël</v>
      </c>
      <c r="E137" s="3" t="str">
        <f>VLOOKUP(B137,[1]Dossardage!$B$4:$G$203,4,FALSE)</f>
        <v>BG</v>
      </c>
      <c r="F137" s="3" t="str">
        <f>VLOOKUP(B137,[1]Dossardage!$B$4:$G$203,5,FALSE)</f>
        <v>Collège Notre Dame</v>
      </c>
      <c r="G137" s="4" t="str">
        <f>VLOOKUP(B137,[1]Dossardage!$B$4:$G$203,6,FALSE)</f>
        <v>50 m</v>
      </c>
      <c r="H137" s="10">
        <f>'50 haies'!J137+'50 m'!I137+'1000 m'!I137</f>
        <v>0</v>
      </c>
    </row>
    <row r="138" spans="2:8" x14ac:dyDescent="0.25">
      <c r="B138" s="5">
        <v>332</v>
      </c>
      <c r="C138" s="3" t="str">
        <f>VLOOKUP(B138,[1]Dossardage!$B$4:$G$203,2,FALSE)</f>
        <v>PIERRET HUREAUX</v>
      </c>
      <c r="D138" s="3" t="str">
        <f>VLOOKUP(B138,[1]Dossardage!$B$4:$G$203,3,FALSE)</f>
        <v>César</v>
      </c>
      <c r="E138" s="3" t="str">
        <f>VLOOKUP(B138,[1]Dossardage!$B$4:$G$203,4,FALSE)</f>
        <v>BG</v>
      </c>
      <c r="F138" s="3" t="str">
        <f>VLOOKUP(B138,[1]Dossardage!$B$4:$G$203,5,FALSE)</f>
        <v>Collège Notre Dame</v>
      </c>
      <c r="G138" s="4" t="str">
        <f>VLOOKUP(B138,[1]Dossardage!$B$4:$G$203,6,FALSE)</f>
        <v>50 m</v>
      </c>
      <c r="H138" s="10">
        <f>'50 haies'!J138+'50 m'!I138+'1000 m'!I138</f>
        <v>0</v>
      </c>
    </row>
    <row r="139" spans="2:8" x14ac:dyDescent="0.25">
      <c r="B139" s="5">
        <v>333</v>
      </c>
      <c r="C139" s="3" t="str">
        <f>VLOOKUP(B139,[1]Dossardage!$B$4:$G$203,2,FALSE)</f>
        <v>DIELS</v>
      </c>
      <c r="D139" s="3" t="str">
        <f>VLOOKUP(B139,[1]Dossardage!$B$4:$G$203,3,FALSE)</f>
        <v>Zadig</v>
      </c>
      <c r="E139" s="3" t="str">
        <f>VLOOKUP(B139,[1]Dossardage!$B$4:$G$203,4,FALSE)</f>
        <v>BG</v>
      </c>
      <c r="F139" s="3" t="str">
        <f>VLOOKUP(B139,[1]Dossardage!$B$4:$G$203,5,FALSE)</f>
        <v>Collège Notre Dame</v>
      </c>
      <c r="G139" s="4" t="str">
        <f>VLOOKUP(B139,[1]Dossardage!$B$4:$G$203,6,FALSE)</f>
        <v>50 m</v>
      </c>
      <c r="H139" s="10">
        <f>'50 haies'!J139+'50 m'!I139+'1000 m'!I139</f>
        <v>0</v>
      </c>
    </row>
    <row r="140" spans="2:8" x14ac:dyDescent="0.25">
      <c r="B140" s="5">
        <v>334</v>
      </c>
      <c r="C140" s="3" t="str">
        <f>VLOOKUP(B140,[1]Dossardage!$B$4:$G$203,2,FALSE)</f>
        <v>PALERMO</v>
      </c>
      <c r="D140" s="3" t="str">
        <f>VLOOKUP(B140,[1]Dossardage!$B$4:$G$203,3,FALSE)</f>
        <v>Nino</v>
      </c>
      <c r="E140" s="3" t="str">
        <f>VLOOKUP(B140,[1]Dossardage!$B$4:$G$203,4,FALSE)</f>
        <v>BG</v>
      </c>
      <c r="F140" s="3" t="str">
        <f>VLOOKUP(B140,[1]Dossardage!$B$4:$G$203,5,FALSE)</f>
        <v>Collège Notre Dame</v>
      </c>
      <c r="G140" s="4" t="str">
        <f>VLOOKUP(B140,[1]Dossardage!$B$4:$G$203,6,FALSE)</f>
        <v>50 m</v>
      </c>
      <c r="H140" s="10">
        <f>'50 haies'!J140+'50 m'!I140+'1000 m'!I140</f>
        <v>0</v>
      </c>
    </row>
    <row r="141" spans="2:8" x14ac:dyDescent="0.25">
      <c r="B141" s="5">
        <v>335</v>
      </c>
      <c r="C141" s="3">
        <f>VLOOKUP(B141,[1]Dossardage!$B$4:$G$203,2,FALSE)</f>
        <v>0</v>
      </c>
      <c r="D141" s="3">
        <f>VLOOKUP(B141,[1]Dossardage!$B$4:$G$203,3,FALSE)</f>
        <v>0</v>
      </c>
      <c r="E141" s="3">
        <f>VLOOKUP(B141,[1]Dossardage!$B$4:$G$203,4,FALSE)</f>
        <v>0</v>
      </c>
      <c r="F141" s="3">
        <f>VLOOKUP(B141,[1]Dossardage!$B$4:$G$203,5,FALSE)</f>
        <v>0</v>
      </c>
      <c r="G141" s="4">
        <f>VLOOKUP(B141,[1]Dossardage!$B$4:$G$203,6,FALSE)</f>
        <v>0</v>
      </c>
      <c r="H141" s="10">
        <f>'50 haies'!J141+'50 m'!I141+'1000 m'!I141</f>
        <v>0</v>
      </c>
    </row>
    <row r="142" spans="2:8" x14ac:dyDescent="0.25">
      <c r="B142" s="5">
        <v>336</v>
      </c>
      <c r="C142" s="3" t="str">
        <f>VLOOKUP(B142,[1]Dossardage!$B$4:$G$203,2,FALSE)</f>
        <v>CHABOTIER</v>
      </c>
      <c r="D142" s="3" t="str">
        <f>VLOOKUP(B142,[1]Dossardage!$B$4:$G$203,3,FALSE)</f>
        <v>Noé</v>
      </c>
      <c r="E142" s="3" t="str">
        <f>VLOOKUP(B142,[1]Dossardage!$B$4:$G$203,4,FALSE)</f>
        <v>BG</v>
      </c>
      <c r="F142" s="3" t="str">
        <f>VLOOKUP(B142,[1]Dossardage!$B$4:$G$203,5,FALSE)</f>
        <v>Collège Rouget-de-Lisle</v>
      </c>
      <c r="G142" s="4" t="str">
        <f>VLOOKUP(B142,[1]Dossardage!$B$4:$G$203,6,FALSE)</f>
        <v>50 m</v>
      </c>
      <c r="H142" s="10">
        <f>'50 haies'!J142+'50 m'!I142+'1000 m'!I142</f>
        <v>1</v>
      </c>
    </row>
    <row r="143" spans="2:8" x14ac:dyDescent="0.25">
      <c r="B143" s="5">
        <v>337</v>
      </c>
      <c r="C143" s="3" t="str">
        <f>VLOOKUP(B143,[1]Dossardage!$B$4:$G$203,2,FALSE)</f>
        <v>VAUCHAMPS</v>
      </c>
      <c r="D143" s="3" t="str">
        <f>VLOOKUP(B143,[1]Dossardage!$B$4:$G$203,3,FALSE)</f>
        <v>Devon</v>
      </c>
      <c r="E143" s="3" t="str">
        <f>VLOOKUP(B143,[1]Dossardage!$B$4:$G$203,4,FALSE)</f>
        <v>BG</v>
      </c>
      <c r="F143" s="3" t="str">
        <f>VLOOKUP(B143,[1]Dossardage!$B$4:$G$203,5,FALSE)</f>
        <v>Collège Saint-Jean-Baptiste de La Salle</v>
      </c>
      <c r="G143" s="4" t="str">
        <f>VLOOKUP(B143,[1]Dossardage!$B$4:$G$203,6,FALSE)</f>
        <v>50 m</v>
      </c>
      <c r="H143" s="10">
        <f>'50 haies'!J143+'50 m'!I143+'1000 m'!I143</f>
        <v>18</v>
      </c>
    </row>
    <row r="144" spans="2:8" x14ac:dyDescent="0.25">
      <c r="B144" s="5">
        <v>338</v>
      </c>
      <c r="C144" s="3" t="str">
        <f>VLOOKUP(B144,[1]Dossardage!$B$4:$G$203,2,FALSE)</f>
        <v>MILLOT</v>
      </c>
      <c r="D144" s="3" t="str">
        <f>VLOOKUP(B144,[1]Dossardage!$B$4:$G$203,3,FALSE)</f>
        <v>Elliot</v>
      </c>
      <c r="E144" s="3" t="str">
        <f>VLOOKUP(B144,[1]Dossardage!$B$4:$G$203,4,FALSE)</f>
        <v>BG</v>
      </c>
      <c r="F144" s="3" t="str">
        <f>VLOOKUP(B144,[1]Dossardage!$B$4:$G$203,5,FALSE)</f>
        <v>Collège Saint-Jean-Baptiste de La Salle</v>
      </c>
      <c r="G144" s="4" t="str">
        <f>VLOOKUP(B144,[1]Dossardage!$B$4:$G$203,6,FALSE)</f>
        <v>1000 m</v>
      </c>
      <c r="H144" s="10">
        <f>'50 haies'!J144+'50 m'!I144+'1000 m'!I144</f>
        <v>29</v>
      </c>
    </row>
    <row r="145" spans="2:8" x14ac:dyDescent="0.25">
      <c r="B145" s="5">
        <v>339</v>
      </c>
      <c r="C145" s="3" t="str">
        <f>VLOOKUP(B145,[1]Dossardage!$B$4:$G$203,2,FALSE)</f>
        <v>COQUELET</v>
      </c>
      <c r="D145" s="3" t="str">
        <f>VLOOKUP(B145,[1]Dossardage!$B$4:$G$203,3,FALSE)</f>
        <v>ARTHUR</v>
      </c>
      <c r="E145" s="3" t="str">
        <f>VLOOKUP(B145,[1]Dossardage!$B$4:$G$203,4,FALSE)</f>
        <v>BG</v>
      </c>
      <c r="F145" s="3" t="str">
        <f>VLOOKUP(B145,[1]Dossardage!$B$4:$G$203,5,FALSE)</f>
        <v>Collège Saint-Jean-Baptiste de La Salle</v>
      </c>
      <c r="G145" s="4" t="str">
        <f>VLOOKUP(B145,[1]Dossardage!$B$4:$G$203,6,FALSE)</f>
        <v>50 haies</v>
      </c>
      <c r="H145" s="10">
        <f>'50 haies'!J145+'50 m'!I145+'1000 m'!I145</f>
        <v>15</v>
      </c>
    </row>
    <row r="146" spans="2:8" x14ac:dyDescent="0.25">
      <c r="B146" s="5">
        <v>340</v>
      </c>
      <c r="C146" s="3">
        <f>VLOOKUP(B146,[1]Dossardage!$B$4:$G$203,2,FALSE)</f>
        <v>0</v>
      </c>
      <c r="D146" s="3">
        <f>VLOOKUP(B146,[1]Dossardage!$B$4:$G$203,3,FALSE)</f>
        <v>0</v>
      </c>
      <c r="E146" s="3">
        <f>VLOOKUP(B146,[1]Dossardage!$B$4:$G$203,4,FALSE)</f>
        <v>0</v>
      </c>
      <c r="F146" s="3">
        <f>VLOOKUP(B146,[1]Dossardage!$B$4:$G$203,5,FALSE)</f>
        <v>0</v>
      </c>
      <c r="G146" s="4">
        <f>VLOOKUP(B146,[1]Dossardage!$B$4:$G$203,6,FALSE)</f>
        <v>0</v>
      </c>
      <c r="H146" s="10">
        <f>'50 haies'!J146+'50 m'!I146+'1000 m'!I146</f>
        <v>0</v>
      </c>
    </row>
    <row r="147" spans="2:8" x14ac:dyDescent="0.25">
      <c r="B147" s="5">
        <v>341</v>
      </c>
      <c r="C147" s="3">
        <f>VLOOKUP(B147,[1]Dossardage!$B$4:$G$203,2,FALSE)</f>
        <v>0</v>
      </c>
      <c r="D147" s="3">
        <f>VLOOKUP(B147,[1]Dossardage!$B$4:$G$203,3,FALSE)</f>
        <v>0</v>
      </c>
      <c r="E147" s="3">
        <f>VLOOKUP(B147,[1]Dossardage!$B$4:$G$203,4,FALSE)</f>
        <v>0</v>
      </c>
      <c r="F147" s="3">
        <f>VLOOKUP(B147,[1]Dossardage!$B$4:$G$203,5,FALSE)</f>
        <v>0</v>
      </c>
      <c r="G147" s="4" t="str">
        <f>VLOOKUP(B147,[1]Dossardage!$B$4:$G$203,6,FALSE)</f>
        <v>50 m</v>
      </c>
      <c r="H147" s="10">
        <f>'50 haies'!J147+'50 m'!I147+'1000 m'!I147</f>
        <v>0</v>
      </c>
    </row>
    <row r="148" spans="2:8" x14ac:dyDescent="0.25">
      <c r="B148" s="5">
        <v>342</v>
      </c>
      <c r="C148" s="3" t="str">
        <f>VLOOKUP(B148,[1]Dossardage!$B$4:$G$203,2,FALSE)</f>
        <v>ROUDAUT</v>
      </c>
      <c r="D148" s="3" t="str">
        <f>VLOOKUP(B148,[1]Dossardage!$B$4:$G$203,3,FALSE)</f>
        <v>Victor</v>
      </c>
      <c r="E148" s="3" t="str">
        <f>VLOOKUP(B148,[1]Dossardage!$B$4:$G$203,4,FALSE)</f>
        <v>BG</v>
      </c>
      <c r="F148" s="3" t="str">
        <f>VLOOKUP(B148,[1]Dossardage!$B$4:$G$203,5,FALSE)</f>
        <v>Collège Saint-Jean-Baptiste de La Salle</v>
      </c>
      <c r="G148" s="4" t="str">
        <f>VLOOKUP(B148,[1]Dossardage!$B$4:$G$203,6,FALSE)</f>
        <v>50 m</v>
      </c>
      <c r="H148" s="10">
        <f>'50 haies'!J148+'50 m'!I148+'1000 m'!I148</f>
        <v>17</v>
      </c>
    </row>
    <row r="149" spans="2:8" x14ac:dyDescent="0.25">
      <c r="B149" s="5">
        <v>343</v>
      </c>
      <c r="C149" s="3" t="str">
        <f>VLOOKUP(B149,[1]Dossardage!$B$4:$G$203,2,FALSE)</f>
        <v>DANGIN</v>
      </c>
      <c r="D149" s="3" t="str">
        <f>VLOOKUP(B149,[1]Dossardage!$B$4:$G$203,3,FALSE)</f>
        <v>MATYS</v>
      </c>
      <c r="E149" s="3" t="str">
        <f>VLOOKUP(B149,[1]Dossardage!$B$4:$G$203,4,FALSE)</f>
        <v>BG</v>
      </c>
      <c r="F149" s="3" t="str">
        <f>VLOOKUP(B149,[1]Dossardage!$B$4:$G$203,5,FALSE)</f>
        <v>Collège Salengro</v>
      </c>
      <c r="G149" s="4" t="str">
        <f>VLOOKUP(B149,[1]Dossardage!$B$4:$G$203,6,FALSE)</f>
        <v>50 m</v>
      </c>
      <c r="H149" s="10">
        <f>'50 haies'!J149+'50 m'!I149+'1000 m'!I149</f>
        <v>2</v>
      </c>
    </row>
    <row r="150" spans="2:8" x14ac:dyDescent="0.25">
      <c r="B150" s="5">
        <v>344</v>
      </c>
      <c r="C150" s="3" t="str">
        <f>VLOOKUP(B150,[1]Dossardage!$B$4:$G$203,2,FALSE)</f>
        <v>MOUTANA</v>
      </c>
      <c r="D150" s="3" t="str">
        <f>VLOOKUP(B150,[1]Dossardage!$B$4:$G$203,3,FALSE)</f>
        <v>KEVIN</v>
      </c>
      <c r="E150" s="3" t="str">
        <f>VLOOKUP(B150,[1]Dossardage!$B$4:$G$203,4,FALSE)</f>
        <v>BG</v>
      </c>
      <c r="F150" s="3" t="str">
        <f>VLOOKUP(B150,[1]Dossardage!$B$4:$G$203,5,FALSE)</f>
        <v>Collège Salengro</v>
      </c>
      <c r="G150" s="4" t="str">
        <f>VLOOKUP(B150,[1]Dossardage!$B$4:$G$203,6,FALSE)</f>
        <v>50 m</v>
      </c>
      <c r="H150" s="10">
        <f>'50 haies'!J150+'50 m'!I150+'1000 m'!I150</f>
        <v>15</v>
      </c>
    </row>
    <row r="151" spans="2:8" x14ac:dyDescent="0.25">
      <c r="B151" s="5">
        <v>345</v>
      </c>
      <c r="C151" s="3" t="str">
        <f>VLOOKUP(B151,[1]Dossardage!$B$4:$G$203,2,FALSE)</f>
        <v>PIERARD</v>
      </c>
      <c r="D151" s="3" t="str">
        <f>VLOOKUP(B151,[1]Dossardage!$B$4:$G$203,3,FALSE)</f>
        <v>Ylan</v>
      </c>
      <c r="E151" s="3" t="str">
        <f>VLOOKUP(B151,[1]Dossardage!$B$4:$G$203,4,FALSE)</f>
        <v>BG</v>
      </c>
      <c r="F151" s="3" t="str">
        <f>VLOOKUP(B151,[1]Dossardage!$B$4:$G$203,5,FALSE)</f>
        <v>Collège Salengro</v>
      </c>
      <c r="G151" s="4" t="str">
        <f>VLOOKUP(B151,[1]Dossardage!$B$4:$G$203,6,FALSE)</f>
        <v>50 m</v>
      </c>
      <c r="H151" s="10">
        <f>'50 haies'!J151+'50 m'!I151+'1000 m'!I151</f>
        <v>17</v>
      </c>
    </row>
    <row r="152" spans="2:8" x14ac:dyDescent="0.25">
      <c r="B152" s="5">
        <v>346</v>
      </c>
      <c r="C152" s="3" t="str">
        <f>VLOOKUP(B152,[1]Dossardage!$B$4:$G$203,2,FALSE)</f>
        <v>DELACOURT</v>
      </c>
      <c r="D152" s="3" t="str">
        <f>VLOOKUP(B152,[1]Dossardage!$B$4:$G$203,3,FALSE)</f>
        <v>Mayron</v>
      </c>
      <c r="E152" s="3" t="str">
        <f>VLOOKUP(B152,[1]Dossardage!$B$4:$G$203,4,FALSE)</f>
        <v>MG</v>
      </c>
      <c r="F152" s="3" t="str">
        <f>VLOOKUP(B152,[1]Dossardage!$B$4:$G$203,5,FALSE)</f>
        <v>Collège Salengro</v>
      </c>
      <c r="G152" s="4" t="str">
        <f>VLOOKUP(B152,[1]Dossardage!$B$4:$G$203,6,FALSE)</f>
        <v>50 m</v>
      </c>
      <c r="H152" s="10">
        <f>'50 haies'!J152+'50 m'!I152+'1000 m'!I152</f>
        <v>17</v>
      </c>
    </row>
    <row r="153" spans="2:8" x14ac:dyDescent="0.25">
      <c r="B153" s="5">
        <v>347</v>
      </c>
      <c r="C153" s="3">
        <f>VLOOKUP(B153,[1]Dossardage!$B$4:$G$203,2,FALSE)</f>
        <v>0</v>
      </c>
      <c r="D153" s="3">
        <f>VLOOKUP(B153,[1]Dossardage!$B$4:$G$203,3,FALSE)</f>
        <v>0</v>
      </c>
      <c r="E153" s="3">
        <f>VLOOKUP(B153,[1]Dossardage!$B$4:$G$203,4,FALSE)</f>
        <v>0</v>
      </c>
      <c r="F153" s="3">
        <f>VLOOKUP(B153,[1]Dossardage!$B$4:$G$203,5,FALSE)</f>
        <v>0</v>
      </c>
      <c r="G153" s="4">
        <f>VLOOKUP(B153,[1]Dossardage!$B$4:$G$203,6,FALSE)</f>
        <v>0</v>
      </c>
      <c r="H153" s="10">
        <f>'50 haies'!J153+'50 m'!I153+'1000 m'!I153</f>
        <v>0</v>
      </c>
    </row>
    <row r="154" spans="2:8" x14ac:dyDescent="0.25">
      <c r="B154" s="5">
        <v>348</v>
      </c>
      <c r="C154" s="3" t="str">
        <f>VLOOKUP(B154,[1]Dossardage!$B$4:$G$203,2,FALSE)</f>
        <v>PETITPAS</v>
      </c>
      <c r="D154" s="3" t="str">
        <f>VLOOKUP(B154,[1]Dossardage!$B$4:$G$203,3,FALSE)</f>
        <v>Tom</v>
      </c>
      <c r="E154" s="3" t="str">
        <f>VLOOKUP(B154,[1]Dossardage!$B$4:$G$203,4,FALSE)</f>
        <v>BG</v>
      </c>
      <c r="F154" s="3" t="str">
        <f>VLOOKUP(B154,[1]Dossardage!$B$4:$G$203,5,FALSE)</f>
        <v>Collège Turenne</v>
      </c>
      <c r="G154" s="4" t="str">
        <f>VLOOKUP(B154,[1]Dossardage!$B$4:$G$203,6,FALSE)</f>
        <v>1000 m</v>
      </c>
      <c r="H154" s="10">
        <f>'50 haies'!J154+'50 m'!I154+'1000 m'!I154</f>
        <v>17</v>
      </c>
    </row>
    <row r="155" spans="2:8" x14ac:dyDescent="0.25">
      <c r="B155" s="5">
        <v>349</v>
      </c>
      <c r="C155" s="3">
        <f>VLOOKUP(B155,[1]Dossardage!$B$4:$G$203,2,FALSE)</f>
        <v>0</v>
      </c>
      <c r="D155" s="3">
        <f>VLOOKUP(B155,[1]Dossardage!$B$4:$G$203,3,FALSE)</f>
        <v>0</v>
      </c>
      <c r="E155" s="3">
        <f>VLOOKUP(B155,[1]Dossardage!$B$4:$G$203,4,FALSE)</f>
        <v>0</v>
      </c>
      <c r="F155" s="3">
        <f>VLOOKUP(B155,[1]Dossardage!$B$4:$G$203,5,FALSE)</f>
        <v>0</v>
      </c>
      <c r="G155" s="4">
        <f>VLOOKUP(B155,[1]Dossardage!$B$4:$G$203,6,FALSE)</f>
        <v>0</v>
      </c>
      <c r="H155" s="10">
        <f>'50 haies'!J155+'50 m'!I155+'1000 m'!I155</f>
        <v>0</v>
      </c>
    </row>
    <row r="156" spans="2:8" x14ac:dyDescent="0.25">
      <c r="B156" s="5">
        <v>350</v>
      </c>
      <c r="C156" s="3" t="str">
        <f>VLOOKUP(B156,[1]Dossardage!$B$4:$G$203,2,FALSE)</f>
        <v>TREVET</v>
      </c>
      <c r="D156" s="3" t="str">
        <f>VLOOKUP(B156,[1]Dossardage!$B$4:$G$203,3,FALSE)</f>
        <v>Aaron</v>
      </c>
      <c r="E156" s="3" t="str">
        <f>VLOOKUP(B156,[1]Dossardage!$B$4:$G$203,4,FALSE)</f>
        <v>BG</v>
      </c>
      <c r="F156" s="3" t="str">
        <f>VLOOKUP(B156,[1]Dossardage!$B$4:$G$203,5,FALSE)</f>
        <v>Collège Turenne</v>
      </c>
      <c r="G156" s="4" t="str">
        <f>VLOOKUP(B156,[1]Dossardage!$B$4:$G$203,6,FALSE)</f>
        <v>1000 m</v>
      </c>
      <c r="H156" s="10">
        <f>'50 haies'!J156+'50 m'!I156+'1000 m'!I156</f>
        <v>15</v>
      </c>
    </row>
    <row r="157" spans="2:8" x14ac:dyDescent="0.25">
      <c r="B157" s="5">
        <v>351</v>
      </c>
      <c r="C157" s="3" t="str">
        <f>VLOOKUP(B157,[1]Dossardage!$B$4:$G$203,2,FALSE)</f>
        <v>JACQUIET ISIL</v>
      </c>
      <c r="D157" s="3" t="str">
        <f>VLOOKUP(B157,[1]Dossardage!$B$4:$G$203,3,FALSE)</f>
        <v>Iliyas</v>
      </c>
      <c r="E157" s="3" t="str">
        <f>VLOOKUP(B157,[1]Dossardage!$B$4:$G$203,4,FALSE)</f>
        <v>BG</v>
      </c>
      <c r="F157" s="3" t="str">
        <f>VLOOKUP(B157,[1]Dossardage!$B$4:$G$203,5,FALSE)</f>
        <v>Collège Turenne</v>
      </c>
      <c r="G157" s="4" t="str">
        <f>VLOOKUP(B157,[1]Dossardage!$B$4:$G$203,6,FALSE)</f>
        <v>50 m</v>
      </c>
      <c r="H157" s="10">
        <f>'50 haies'!J157+'50 m'!I157+'1000 m'!I157</f>
        <v>19</v>
      </c>
    </row>
    <row r="158" spans="2:8" x14ac:dyDescent="0.25">
      <c r="B158" s="5">
        <v>352</v>
      </c>
      <c r="C158" s="3">
        <f>VLOOKUP(B158,[1]Dossardage!$B$4:$G$203,2,FALSE)</f>
        <v>0</v>
      </c>
      <c r="D158" s="3">
        <f>VLOOKUP(B158,[1]Dossardage!$B$4:$G$203,3,FALSE)</f>
        <v>0</v>
      </c>
      <c r="E158" s="3">
        <f>VLOOKUP(B158,[1]Dossardage!$B$4:$G$203,4,FALSE)</f>
        <v>0</v>
      </c>
      <c r="F158" s="3">
        <f>VLOOKUP(B158,[1]Dossardage!$B$4:$G$203,5,FALSE)</f>
        <v>0</v>
      </c>
      <c r="G158" s="4">
        <f>VLOOKUP(B158,[1]Dossardage!$B$4:$G$203,6,FALSE)</f>
        <v>0</v>
      </c>
      <c r="H158" s="10">
        <f>'50 haies'!J158+'50 m'!I158+'1000 m'!I158</f>
        <v>0</v>
      </c>
    </row>
    <row r="159" spans="2:8" x14ac:dyDescent="0.25">
      <c r="B159" s="5">
        <v>353</v>
      </c>
      <c r="C159" s="3">
        <f>VLOOKUP(B159,[1]Dossardage!$B$4:$G$203,2,FALSE)</f>
        <v>0</v>
      </c>
      <c r="D159" s="3">
        <f>VLOOKUP(B159,[1]Dossardage!$B$4:$G$203,3,FALSE)</f>
        <v>0</v>
      </c>
      <c r="E159" s="3">
        <f>VLOOKUP(B159,[1]Dossardage!$B$4:$G$203,4,FALSE)</f>
        <v>0</v>
      </c>
      <c r="F159" s="3">
        <f>VLOOKUP(B159,[1]Dossardage!$B$4:$G$203,5,FALSE)</f>
        <v>0</v>
      </c>
      <c r="G159" s="4">
        <f>VLOOKUP(B159,[1]Dossardage!$B$4:$G$203,6,FALSE)</f>
        <v>0</v>
      </c>
      <c r="H159" s="10">
        <f>'50 haies'!J159+'50 m'!I159+'1000 m'!I159</f>
        <v>0</v>
      </c>
    </row>
    <row r="160" spans="2:8" x14ac:dyDescent="0.25">
      <c r="B160" s="5">
        <v>354</v>
      </c>
      <c r="C160" s="3" t="str">
        <f>VLOOKUP(B160,[1]Dossardage!$B$4:$G$203,2,FALSE)</f>
        <v>LUCAS</v>
      </c>
      <c r="D160" s="3" t="str">
        <f>VLOOKUP(B160,[1]Dossardage!$B$4:$G$203,3,FALSE)</f>
        <v>Thomas</v>
      </c>
      <c r="E160" s="3" t="str">
        <f>VLOOKUP(B160,[1]Dossardage!$B$4:$G$203,4,FALSE)</f>
        <v>BG</v>
      </c>
      <c r="F160" s="3" t="str">
        <f>VLOOKUP(B160,[1]Dossardage!$B$4:$G$203,5,FALSE)</f>
        <v>Collège Turenne</v>
      </c>
      <c r="G160" s="4" t="str">
        <f>VLOOKUP(B160,[1]Dossardage!$B$4:$G$203,6,FALSE)</f>
        <v>50 m</v>
      </c>
      <c r="H160" s="10">
        <f>'50 haies'!J160+'50 m'!I160+'1000 m'!I160</f>
        <v>19</v>
      </c>
    </row>
    <row r="161" spans="2:8" x14ac:dyDescent="0.25">
      <c r="B161" s="5">
        <v>355</v>
      </c>
      <c r="C161" s="3" t="str">
        <f>VLOOKUP(B161,[1]Dossardage!$B$4:$G$203,2,FALSE)</f>
        <v>ALTUNEL</v>
      </c>
      <c r="D161" s="3" t="str">
        <f>VLOOKUP(B161,[1]Dossardage!$B$4:$G$203,3,FALSE)</f>
        <v>Erkancan</v>
      </c>
      <c r="E161" s="3" t="str">
        <f>VLOOKUP(B161,[1]Dossardage!$B$4:$G$203,4,FALSE)</f>
        <v>BG</v>
      </c>
      <c r="F161" s="3" t="str">
        <f>VLOOKUP(B161,[1]Dossardage!$B$4:$G$203,5,FALSE)</f>
        <v>Collège Turenne</v>
      </c>
      <c r="G161" s="4" t="str">
        <f>VLOOKUP(B161,[1]Dossardage!$B$4:$G$203,6,FALSE)</f>
        <v>50 m</v>
      </c>
      <c r="H161" s="10">
        <f>'50 haies'!J161+'50 m'!I161+'1000 m'!I161</f>
        <v>18</v>
      </c>
    </row>
    <row r="162" spans="2:8" x14ac:dyDescent="0.25">
      <c r="B162" s="5">
        <v>356</v>
      </c>
      <c r="C162" s="3" t="str">
        <f>VLOOKUP(B162,[1]Dossardage!$B$4:$G$203,2,FALSE)</f>
        <v>GAUBERT</v>
      </c>
      <c r="D162" s="3" t="str">
        <f>VLOOKUP(B162,[1]Dossardage!$B$4:$G$203,3,FALSE)</f>
        <v>Enzo</v>
      </c>
      <c r="E162" s="3" t="str">
        <f>VLOOKUP(B162,[1]Dossardage!$B$4:$G$203,4,FALSE)</f>
        <v>BG</v>
      </c>
      <c r="F162" s="3" t="str">
        <f>VLOOKUP(B162,[1]Dossardage!$B$4:$G$203,5,FALSE)</f>
        <v>Collège Vallière</v>
      </c>
      <c r="G162" s="4" t="str">
        <f>VLOOKUP(B162,[1]Dossardage!$B$4:$G$203,6,FALSE)</f>
        <v>1000 m</v>
      </c>
      <c r="H162" s="10">
        <f>'50 haies'!J162+'50 m'!I162+'1000 m'!I162</f>
        <v>12</v>
      </c>
    </row>
    <row r="163" spans="2:8" x14ac:dyDescent="0.25">
      <c r="B163" s="5">
        <v>357</v>
      </c>
      <c r="C163" s="3" t="str">
        <f>VLOOKUP(B163,[1]Dossardage!$B$4:$G$203,2,FALSE)</f>
        <v>AÏT CHAOUCHE</v>
      </c>
      <c r="D163" s="3" t="str">
        <f>VLOOKUP(B163,[1]Dossardage!$B$4:$G$203,3,FALSE)</f>
        <v>Kennan</v>
      </c>
      <c r="E163" s="3" t="str">
        <f>VLOOKUP(B163,[1]Dossardage!$B$4:$G$203,4,FALSE)</f>
        <v>BG</v>
      </c>
      <c r="F163" s="3" t="str">
        <f>VLOOKUP(B163,[1]Dossardage!$B$4:$G$203,5,FALSE)</f>
        <v>Collège Vallière</v>
      </c>
      <c r="G163" s="4" t="str">
        <f>VLOOKUP(B163,[1]Dossardage!$B$4:$G$203,6,FALSE)</f>
        <v>1000 m</v>
      </c>
      <c r="H163" s="10">
        <f>'50 haies'!J163+'50 m'!I163+'1000 m'!I163</f>
        <v>22</v>
      </c>
    </row>
    <row r="164" spans="2:8" x14ac:dyDescent="0.25">
      <c r="B164" s="5">
        <v>358</v>
      </c>
      <c r="C164" s="3" t="str">
        <f>VLOOKUP(B164,[1]Dossardage!$B$4:$G$203,2,FALSE)</f>
        <v>DORON</v>
      </c>
      <c r="D164" s="3" t="str">
        <f>VLOOKUP(B164,[1]Dossardage!$B$4:$G$203,3,FALSE)</f>
        <v>Maël</v>
      </c>
      <c r="E164" s="3" t="str">
        <f>VLOOKUP(B164,[1]Dossardage!$B$4:$G$203,4,FALSE)</f>
        <v>BG</v>
      </c>
      <c r="F164" s="3" t="str">
        <f>VLOOKUP(B164,[1]Dossardage!$B$4:$G$203,5,FALSE)</f>
        <v>Collège Vallière</v>
      </c>
      <c r="G164" s="4" t="str">
        <f>VLOOKUP(B164,[1]Dossardage!$B$4:$G$203,6,FALSE)</f>
        <v>1000 m</v>
      </c>
      <c r="H164" s="10">
        <f>'50 haies'!J164+'50 m'!I164+'1000 m'!I164</f>
        <v>20</v>
      </c>
    </row>
    <row r="165" spans="2:8" x14ac:dyDescent="0.25">
      <c r="B165" s="5">
        <v>359</v>
      </c>
      <c r="C165" s="3" t="str">
        <f>VLOOKUP(B165,[1]Dossardage!$B$4:$G$203,2,FALSE)</f>
        <v>LAGERBE</v>
      </c>
      <c r="D165" s="3" t="str">
        <f>VLOOKUP(B165,[1]Dossardage!$B$4:$G$203,3,FALSE)</f>
        <v>Hugo</v>
      </c>
      <c r="E165" s="3" t="str">
        <f>VLOOKUP(B165,[1]Dossardage!$B$4:$G$203,4,FALSE)</f>
        <v>BG</v>
      </c>
      <c r="F165" s="3" t="str">
        <f>VLOOKUP(B165,[1]Dossardage!$B$4:$G$203,5,FALSE)</f>
        <v>Collège Vallière</v>
      </c>
      <c r="G165" s="4" t="str">
        <f>VLOOKUP(B165,[1]Dossardage!$B$4:$G$203,6,FALSE)</f>
        <v>1000 m</v>
      </c>
      <c r="H165" s="10">
        <f>'50 haies'!J165+'50 m'!I165+'1000 m'!I165</f>
        <v>13</v>
      </c>
    </row>
    <row r="166" spans="2:8" x14ac:dyDescent="0.25">
      <c r="B166" s="5">
        <v>360</v>
      </c>
      <c r="C166" s="3" t="str">
        <f>VLOOKUP(B166,[1]Dossardage!$B$4:$G$203,2,FALSE)</f>
        <v>MARTIN</v>
      </c>
      <c r="D166" s="3" t="str">
        <f>VLOOKUP(B166,[1]Dossardage!$B$4:$G$203,3,FALSE)</f>
        <v>Rémy</v>
      </c>
      <c r="E166" s="3" t="str">
        <f>VLOOKUP(B166,[1]Dossardage!$B$4:$G$203,4,FALSE)</f>
        <v>BG</v>
      </c>
      <c r="F166" s="3" t="str">
        <f>VLOOKUP(B166,[1]Dossardage!$B$4:$G$203,5,FALSE)</f>
        <v>Collège Vallière</v>
      </c>
      <c r="G166" s="4" t="str">
        <f>VLOOKUP(B166,[1]Dossardage!$B$4:$G$203,6,FALSE)</f>
        <v>50 m</v>
      </c>
      <c r="H166" s="10">
        <f>'50 haies'!J166+'50 m'!I166+'1000 m'!I166</f>
        <v>24</v>
      </c>
    </row>
    <row r="167" spans="2:8" x14ac:dyDescent="0.25">
      <c r="B167" s="5">
        <v>361</v>
      </c>
      <c r="C167" s="3" t="str">
        <f>VLOOKUP(B167,[1]Dossardage!$B$4:$G$203,2,FALSE)</f>
        <v>VAREILLE</v>
      </c>
      <c r="D167" s="3" t="str">
        <f>VLOOKUP(B167,[1]Dossardage!$B$4:$G$203,3,FALSE)</f>
        <v>Noé</v>
      </c>
      <c r="E167" s="3" t="str">
        <f>VLOOKUP(B167,[1]Dossardage!$B$4:$G$203,4,FALSE)</f>
        <v>BG</v>
      </c>
      <c r="F167" s="3" t="str">
        <f>VLOOKUP(B167,[1]Dossardage!$B$4:$G$203,5,FALSE)</f>
        <v>Collège Vallière</v>
      </c>
      <c r="G167" s="4" t="str">
        <f>VLOOKUP(B167,[1]Dossardage!$B$4:$G$203,6,FALSE)</f>
        <v>1000 m</v>
      </c>
      <c r="H167" s="10">
        <f>'50 haies'!J167+'50 m'!I167+'1000 m'!I167</f>
        <v>13</v>
      </c>
    </row>
    <row r="168" spans="2:8" x14ac:dyDescent="0.25">
      <c r="B168" s="5">
        <v>362</v>
      </c>
      <c r="C168" s="3" t="str">
        <f>VLOOKUP(B168,[1]Dossardage!$B$4:$G$203,2,FALSE)</f>
        <v>THELIER</v>
      </c>
      <c r="D168" s="3" t="str">
        <f>VLOOKUP(B168,[1]Dossardage!$B$4:$G$203,3,FALSE)</f>
        <v>Louis</v>
      </c>
      <c r="E168" s="3" t="str">
        <f>VLOOKUP(B168,[1]Dossardage!$B$4:$G$203,4,FALSE)</f>
        <v>BG</v>
      </c>
      <c r="F168" s="3" t="str">
        <f>VLOOKUP(B168,[1]Dossardage!$B$4:$G$203,5,FALSE)</f>
        <v>Collège Vallière</v>
      </c>
      <c r="G168" s="4" t="str">
        <f>VLOOKUP(B168,[1]Dossardage!$B$4:$G$203,6,FALSE)</f>
        <v>50 m</v>
      </c>
      <c r="H168" s="10">
        <f>'50 haies'!J168+'50 m'!I168+'1000 m'!I168</f>
        <v>8</v>
      </c>
    </row>
    <row r="169" spans="2:8" x14ac:dyDescent="0.25">
      <c r="B169" s="5">
        <v>363</v>
      </c>
      <c r="C169" s="3">
        <f>VLOOKUP(B169,[1]Dossardage!$B$4:$G$203,2,FALSE)</f>
        <v>0</v>
      </c>
      <c r="D169" s="3">
        <f>VLOOKUP(B169,[1]Dossardage!$B$4:$G$203,3,FALSE)</f>
        <v>0</v>
      </c>
      <c r="E169" s="3">
        <f>VLOOKUP(B169,[1]Dossardage!$B$4:$G$203,4,FALSE)</f>
        <v>0</v>
      </c>
      <c r="F169" s="3">
        <f>VLOOKUP(B169,[1]Dossardage!$B$4:$G$203,5,FALSE)</f>
        <v>0</v>
      </c>
      <c r="G169" s="4">
        <f>VLOOKUP(B169,[1]Dossardage!$B$4:$G$203,6,FALSE)</f>
        <v>0</v>
      </c>
      <c r="H169" s="10">
        <f>'50 haies'!J169+'50 m'!I169+'1000 m'!I169</f>
        <v>0</v>
      </c>
    </row>
    <row r="170" spans="2:8" x14ac:dyDescent="0.25">
      <c r="B170" s="5">
        <v>364</v>
      </c>
      <c r="C170" s="3" t="str">
        <f>VLOOKUP(B170,[1]Dossardage!$B$4:$G$203,2,FALSE)</f>
        <v>OUNISSI</v>
      </c>
      <c r="D170" s="3" t="str">
        <f>VLOOKUP(B170,[1]Dossardage!$B$4:$G$203,3,FALSE)</f>
        <v>Iliam</v>
      </c>
      <c r="E170" s="3" t="str">
        <f>VLOOKUP(B170,[1]Dossardage!$B$4:$G$203,4,FALSE)</f>
        <v>BG</v>
      </c>
      <c r="F170" s="3" t="str">
        <f>VLOOKUP(B170,[1]Dossardage!$B$4:$G$203,5,FALSE)</f>
        <v>Collège Vallière</v>
      </c>
      <c r="G170" s="4" t="str">
        <f>VLOOKUP(B170,[1]Dossardage!$B$4:$G$203,6,FALSE)</f>
        <v>1000 m</v>
      </c>
      <c r="H170" s="10">
        <f>'50 haies'!J170+'50 m'!I170+'1000 m'!I170</f>
        <v>14</v>
      </c>
    </row>
    <row r="171" spans="2:8" x14ac:dyDescent="0.25">
      <c r="B171" s="5">
        <v>365</v>
      </c>
      <c r="C171" s="3">
        <f>VLOOKUP(B171,[1]Dossardage!$B$4:$G$203,2,FALSE)</f>
        <v>0</v>
      </c>
      <c r="D171" s="3">
        <f>VLOOKUP(B171,[1]Dossardage!$B$4:$G$203,3,FALSE)</f>
        <v>0</v>
      </c>
      <c r="E171" s="3">
        <f>VLOOKUP(B171,[1]Dossardage!$B$4:$G$203,4,FALSE)</f>
        <v>0</v>
      </c>
      <c r="F171" s="3">
        <f>VLOOKUP(B171,[1]Dossardage!$B$4:$G$203,5,FALSE)</f>
        <v>0</v>
      </c>
      <c r="G171" s="4">
        <f>VLOOKUP(B171,[1]Dossardage!$B$4:$G$203,6,FALSE)</f>
        <v>0</v>
      </c>
      <c r="H171" s="10">
        <f>'50 haies'!J171+'50 m'!I171+'1000 m'!I171</f>
        <v>0</v>
      </c>
    </row>
    <row r="172" spans="2:8" x14ac:dyDescent="0.25">
      <c r="B172" s="5">
        <v>366</v>
      </c>
      <c r="C172" s="3" t="str">
        <f>VLOOKUP(B172,[1]Dossardage!$B$4:$G$203,2,FALSE)</f>
        <v>BROCHARD</v>
      </c>
      <c r="D172" s="3" t="str">
        <f>VLOOKUP(B172,[1]Dossardage!$B$4:$G$203,3,FALSE)</f>
        <v>Tyméo</v>
      </c>
      <c r="E172" s="3" t="str">
        <f>VLOOKUP(B172,[1]Dossardage!$B$4:$G$203,4,FALSE)</f>
        <v>BG</v>
      </c>
      <c r="F172" s="3" t="str">
        <f>VLOOKUP(B172,[1]Dossardage!$B$4:$G$203,5,FALSE)</f>
        <v>Collège Vauban</v>
      </c>
      <c r="G172" s="4" t="str">
        <f>VLOOKUP(B172,[1]Dossardage!$B$4:$G$203,6,FALSE)</f>
        <v>50 m</v>
      </c>
      <c r="H172" s="10">
        <f>'50 haies'!J172+'50 m'!I172+'1000 m'!I172</f>
        <v>14</v>
      </c>
    </row>
    <row r="173" spans="2:8" x14ac:dyDescent="0.25">
      <c r="B173" s="5">
        <v>367</v>
      </c>
      <c r="C173" s="3" t="str">
        <f>VLOOKUP(B173,[1]Dossardage!$B$4:$G$203,2,FALSE)</f>
        <v>CHOUKRI</v>
      </c>
      <c r="D173" s="3" t="str">
        <f>VLOOKUP(B173,[1]Dossardage!$B$4:$G$203,3,FALSE)</f>
        <v>Yassir</v>
      </c>
      <c r="E173" s="3" t="str">
        <f>VLOOKUP(B173,[1]Dossardage!$B$4:$G$203,4,FALSE)</f>
        <v>BG</v>
      </c>
      <c r="F173" s="3" t="str">
        <f>VLOOKUP(B173,[1]Dossardage!$B$4:$G$203,5,FALSE)</f>
        <v>Collège Vauban</v>
      </c>
      <c r="G173" s="4" t="str">
        <f>VLOOKUP(B173,[1]Dossardage!$B$4:$G$203,6,FALSE)</f>
        <v>50 m</v>
      </c>
      <c r="H173" s="10">
        <f>'50 haies'!J173+'50 m'!I173+'1000 m'!I173</f>
        <v>14</v>
      </c>
    </row>
    <row r="174" spans="2:8" x14ac:dyDescent="0.25">
      <c r="B174" s="5">
        <v>368</v>
      </c>
      <c r="C174" s="3" t="str">
        <f>VLOOKUP(B174,[1]Dossardage!$B$4:$G$203,2,FALSE)</f>
        <v>KANDI</v>
      </c>
      <c r="D174" s="3" t="str">
        <f>VLOOKUP(B174,[1]Dossardage!$B$4:$G$203,3,FALSE)</f>
        <v>LIAM</v>
      </c>
      <c r="E174" s="3" t="str">
        <f>VLOOKUP(B174,[1]Dossardage!$B$4:$G$203,4,FALSE)</f>
        <v>BG</v>
      </c>
      <c r="F174" s="3" t="str">
        <f>VLOOKUP(B174,[1]Dossardage!$B$4:$G$203,5,FALSE)</f>
        <v>Collège Vauban</v>
      </c>
      <c r="G174" s="4" t="str">
        <f>VLOOKUP(B174,[1]Dossardage!$B$4:$G$203,6,FALSE)</f>
        <v>1000 m</v>
      </c>
      <c r="H174" s="10">
        <f>'50 haies'!J174+'50 m'!I174+'1000 m'!I174</f>
        <v>14</v>
      </c>
    </row>
    <row r="175" spans="2:8" x14ac:dyDescent="0.25">
      <c r="B175" s="5">
        <v>369</v>
      </c>
      <c r="C175" s="3" t="str">
        <f>VLOOKUP(B175,[1]Dossardage!$B$4:$G$203,2,FALSE)</f>
        <v>LOUER</v>
      </c>
      <c r="D175" s="3" t="str">
        <f>VLOOKUP(B175,[1]Dossardage!$B$4:$G$203,3,FALSE)</f>
        <v>Lucas</v>
      </c>
      <c r="E175" s="3" t="str">
        <f>VLOOKUP(B175,[1]Dossardage!$B$4:$G$203,4,FALSE)</f>
        <v>BG</v>
      </c>
      <c r="F175" s="3" t="str">
        <f>VLOOKUP(B175,[1]Dossardage!$B$4:$G$203,5,FALSE)</f>
        <v>Collège Vauban</v>
      </c>
      <c r="G175" s="4" t="str">
        <f>VLOOKUP(B175,[1]Dossardage!$B$4:$G$203,6,FALSE)</f>
        <v>1000 m</v>
      </c>
      <c r="H175" s="10">
        <f>'50 haies'!J175+'50 m'!I175+'1000 m'!I175</f>
        <v>15</v>
      </c>
    </row>
    <row r="176" spans="2:8" x14ac:dyDescent="0.25">
      <c r="B176" s="5">
        <v>370</v>
      </c>
      <c r="C176" s="3">
        <f>VLOOKUP(B176,[1]Dossardage!$B$4:$G$203,2,FALSE)</f>
        <v>0</v>
      </c>
      <c r="D176" s="3">
        <f>VLOOKUP(B176,[1]Dossardage!$B$4:$G$203,3,FALSE)</f>
        <v>0</v>
      </c>
      <c r="E176" s="3">
        <f>VLOOKUP(B176,[1]Dossardage!$B$4:$G$203,4,FALSE)</f>
        <v>0</v>
      </c>
      <c r="F176" s="3">
        <f>VLOOKUP(B176,[1]Dossardage!$B$4:$G$203,5,FALSE)</f>
        <v>0</v>
      </c>
      <c r="G176" s="4">
        <f>VLOOKUP(B176,[1]Dossardage!$B$4:$G$203,6,FALSE)</f>
        <v>0</v>
      </c>
      <c r="H176" s="10">
        <f>'50 haies'!J176+'50 m'!I176+'1000 m'!I176</f>
        <v>0</v>
      </c>
    </row>
    <row r="177" spans="2:8" x14ac:dyDescent="0.25">
      <c r="B177" s="5">
        <v>371</v>
      </c>
      <c r="C177" s="3" t="str">
        <f>VLOOKUP(B177,[1]Dossardage!$B$4:$G$203,2,FALSE)</f>
        <v>DARVILLE</v>
      </c>
      <c r="D177" s="3" t="str">
        <f>VLOOKUP(B177,[1]Dossardage!$B$4:$G$203,3,FALSE)</f>
        <v>Maël</v>
      </c>
      <c r="E177" s="3" t="str">
        <f>VLOOKUP(B177,[1]Dossardage!$B$4:$G$203,4,FALSE)</f>
        <v>BG</v>
      </c>
      <c r="F177" s="3" t="str">
        <f>VLOOKUP(B177,[1]Dossardage!$B$4:$G$203,5,FALSE)</f>
        <v>Collège Vauban</v>
      </c>
      <c r="G177" s="4" t="str">
        <f>VLOOKUP(B177,[1]Dossardage!$B$4:$G$203,6,FALSE)</f>
        <v>50 m</v>
      </c>
      <c r="H177" s="10">
        <f>'50 haies'!J177+'50 m'!I177+'1000 m'!I177</f>
        <v>22</v>
      </c>
    </row>
    <row r="178" spans="2:8" x14ac:dyDescent="0.25">
      <c r="B178" s="5">
        <v>372</v>
      </c>
      <c r="C178" s="3" t="str">
        <f>VLOOKUP(B178,[1]Dossardage!$B$4:$G$203,2,FALSE)</f>
        <v>PRUD'HOMME</v>
      </c>
      <c r="D178" s="3" t="str">
        <f>VLOOKUP(B178,[1]Dossardage!$B$4:$G$203,3,FALSE)</f>
        <v>Eva</v>
      </c>
      <c r="E178" s="3" t="str">
        <f>VLOOKUP(B178,[1]Dossardage!$B$4:$G$203,4,FALSE)</f>
        <v>MF</v>
      </c>
      <c r="F178" s="3" t="str">
        <f>VLOOKUP(B178,[1]Dossardage!$B$4:$G$203,5,FALSE)</f>
        <v>Collège Jules Leroux</v>
      </c>
      <c r="G178" s="4" t="str">
        <f>VLOOKUP(B178,[1]Dossardage!$B$4:$G$203,6,FALSE)</f>
        <v>1000 m</v>
      </c>
      <c r="H178" s="10">
        <f>'50 haies'!J178+'50 m'!I178+'1000 m'!I178</f>
        <v>0</v>
      </c>
    </row>
    <row r="179" spans="2:8" x14ac:dyDescent="0.25">
      <c r="B179" s="5">
        <v>373</v>
      </c>
      <c r="C179" s="3" t="str">
        <f>VLOOKUP(B179,[1]Dossardage!$B$4:$G$203,2,FALSE)</f>
        <v>KANE</v>
      </c>
      <c r="D179" s="3" t="str">
        <f>VLOOKUP(B179,[1]Dossardage!$B$4:$G$203,3,FALSE)</f>
        <v>SAydou</v>
      </c>
      <c r="E179" s="3" t="str">
        <f>VLOOKUP(B179,[1]Dossardage!$B$4:$G$203,4,FALSE)</f>
        <v>BG</v>
      </c>
      <c r="F179" s="3" t="str">
        <f>VLOOKUP(B179,[1]Dossardage!$B$4:$G$203,5,FALSE)</f>
        <v>Collège Salengro</v>
      </c>
      <c r="G179" s="4" t="str">
        <f>VLOOKUP(B179,[1]Dossardage!$B$4:$G$203,6,FALSE)</f>
        <v>50 m</v>
      </c>
      <c r="H179" s="10">
        <f>'50 haies'!J179+'50 m'!I179+'1000 m'!I179</f>
        <v>15</v>
      </c>
    </row>
    <row r="180" spans="2:8" x14ac:dyDescent="0.25">
      <c r="B180" s="5">
        <v>374</v>
      </c>
      <c r="C180" s="3" t="str">
        <f>VLOOKUP(B180,[1]Dossardage!$B$4:$G$203,2,FALSE)</f>
        <v>DOUCE</v>
      </c>
      <c r="D180" s="3" t="str">
        <f>VLOOKUP(B180,[1]Dossardage!$B$4:$G$203,3,FALSE)</f>
        <v>LEO</v>
      </c>
      <c r="E180" s="3" t="str">
        <f>VLOOKUP(B180,[1]Dossardage!$B$4:$G$203,4,FALSE)</f>
        <v>MG</v>
      </c>
      <c r="F180" s="3" t="str">
        <f>VLOOKUP(B180,[1]Dossardage!$B$4:$G$203,5,FALSE)</f>
        <v>Collège Arthur Rimbaud</v>
      </c>
      <c r="G180" s="4" t="str">
        <f>VLOOKUP(B180,[1]Dossardage!$B$4:$G$203,6,FALSE)</f>
        <v>50 haies</v>
      </c>
      <c r="H180" s="10">
        <f>'50 haies'!J180+'50 m'!I180+'1000 m'!I180</f>
        <v>0</v>
      </c>
    </row>
    <row r="181" spans="2:8" x14ac:dyDescent="0.25">
      <c r="B181" s="5">
        <v>375</v>
      </c>
      <c r="C181" s="3" t="str">
        <f>VLOOKUP(B181,[1]Dossardage!$B$4:$G$203,2,FALSE)</f>
        <v>ABDELMONIM MOSA GHIFARY</v>
      </c>
      <c r="D181" s="3" t="str">
        <f>VLOOKUP(B181,[1]Dossardage!$B$4:$G$203,3,FALSE)</f>
        <v>TARIG</v>
      </c>
      <c r="E181" s="3" t="str">
        <f>VLOOKUP(B181,[1]Dossardage!$B$4:$G$203,4,FALSE)</f>
        <v>MG</v>
      </c>
      <c r="F181" s="3" t="str">
        <f>VLOOKUP(B181,[1]Dossardage!$B$4:$G$203,5,FALSE)</f>
        <v>Collège George Sand</v>
      </c>
      <c r="G181" s="4" t="str">
        <f>VLOOKUP(B181,[1]Dossardage!$B$4:$G$203,6,FALSE)</f>
        <v>50 m</v>
      </c>
      <c r="H181" s="10">
        <f>'50 haies'!J181+'50 m'!I181+'1000 m'!I181</f>
        <v>12</v>
      </c>
    </row>
    <row r="182" spans="2:8" x14ac:dyDescent="0.25">
      <c r="B182" s="5">
        <v>376</v>
      </c>
      <c r="C182" s="3" t="str">
        <f>VLOOKUP(B182,[1]Dossardage!$B$4:$G$203,2,FALSE)</f>
        <v>DZAMUKASHVILI</v>
      </c>
      <c r="D182" s="3" t="str">
        <f>VLOOKUP(B182,[1]Dossardage!$B$4:$G$203,3,FALSE)</f>
        <v>ZURA</v>
      </c>
      <c r="E182" s="3" t="str">
        <f>VLOOKUP(B182,[1]Dossardage!$B$4:$G$203,4,FALSE)</f>
        <v>MG</v>
      </c>
      <c r="F182" s="3" t="str">
        <f>VLOOKUP(B182,[1]Dossardage!$B$4:$G$203,5,FALSE)</f>
        <v>Collège George Sand</v>
      </c>
      <c r="G182" s="4" t="str">
        <f>VLOOKUP(B182,[1]Dossardage!$B$4:$G$203,6,FALSE)</f>
        <v>50 m</v>
      </c>
      <c r="H182" s="10">
        <f>'50 haies'!J182+'50 m'!I182+'1000 m'!I182</f>
        <v>7</v>
      </c>
    </row>
    <row r="183" spans="2:8" x14ac:dyDescent="0.25">
      <c r="B183" s="5">
        <v>377</v>
      </c>
      <c r="C183" s="3" t="str">
        <f>VLOOKUP(B183,[1]Dossardage!$B$4:$G$203,2,FALSE)</f>
        <v>MAMZAMBI</v>
      </c>
      <c r="D183" s="3" t="str">
        <f>VLOOKUP(B183,[1]Dossardage!$B$4:$G$203,3,FALSE)</f>
        <v>Jenovie</v>
      </c>
      <c r="E183" s="3" t="str">
        <f>VLOOKUP(B183,[1]Dossardage!$B$4:$G$203,4,FALSE)</f>
        <v>MG</v>
      </c>
      <c r="F183" s="3" t="str">
        <f>VLOOKUP(B183,[1]Dossardage!$B$4:$G$203,5,FALSE)</f>
        <v>Collège George Sand</v>
      </c>
      <c r="G183" s="4" t="str">
        <f>VLOOKUP(B183,[1]Dossardage!$B$4:$G$203,6,FALSE)</f>
        <v>50 m</v>
      </c>
      <c r="H183" s="10">
        <f>'50 haies'!J183+'50 m'!I183+'1000 m'!I183</f>
        <v>13</v>
      </c>
    </row>
    <row r="184" spans="2:8" x14ac:dyDescent="0.25">
      <c r="B184" s="5">
        <v>378</v>
      </c>
      <c r="C184" s="3" t="str">
        <f>VLOOKUP(B184,[1]Dossardage!$B$4:$G$203,2,FALSE)</f>
        <v>LEFLON</v>
      </c>
      <c r="D184" s="3" t="str">
        <f>VLOOKUP(B184,[1]Dossardage!$B$4:$G$203,3,FALSE)</f>
        <v>Luca</v>
      </c>
      <c r="E184" s="3" t="str">
        <f>VLOOKUP(B184,[1]Dossardage!$B$4:$G$203,4,FALSE)</f>
        <v>MG</v>
      </c>
      <c r="F184" s="3" t="str">
        <f>VLOOKUP(B184,[1]Dossardage!$B$4:$G$203,5,FALSE)</f>
        <v>Collège Salengro</v>
      </c>
      <c r="G184" s="4" t="str">
        <f>VLOOKUP(B184,[1]Dossardage!$B$4:$G$203,6,FALSE)</f>
        <v>50 m</v>
      </c>
      <c r="H184" s="10">
        <f>'50 haies'!J184+'50 m'!I184+'1000 m'!I184</f>
        <v>19</v>
      </c>
    </row>
    <row r="185" spans="2:8" x14ac:dyDescent="0.25">
      <c r="B185" s="5">
        <v>379</v>
      </c>
      <c r="C185" s="3" t="str">
        <f>VLOOKUP(B185,[1]Dossardage!$B$4:$G$203,2,FALSE)</f>
        <v>HUET</v>
      </c>
      <c r="D185" s="3" t="str">
        <f>VLOOKUP(B185,[1]Dossardage!$B$4:$G$203,3,FALSE)</f>
        <v>Tylian</v>
      </c>
      <c r="E185" s="3" t="str">
        <f>VLOOKUP(B185,[1]Dossardage!$B$4:$G$203,4,FALSE)</f>
        <v>BG</v>
      </c>
      <c r="F185" s="3" t="str">
        <f>VLOOKUP(B185,[1]Dossardage!$B$4:$G$203,5,FALSE)</f>
        <v>Collège Mabillon</v>
      </c>
      <c r="G185" s="4" t="str">
        <f>VLOOKUP(B185,[1]Dossardage!$B$4:$G$203,6,FALSE)</f>
        <v>50 m</v>
      </c>
      <c r="H185" s="10">
        <f>'50 haies'!J185+'50 m'!I185+'1000 m'!I185</f>
        <v>5</v>
      </c>
    </row>
    <row r="186" spans="2:8" x14ac:dyDescent="0.25">
      <c r="B186" s="5">
        <v>380</v>
      </c>
      <c r="C186" s="3" t="str">
        <f>VLOOKUP(B186,[1]Dossardage!$B$4:$G$203,2,FALSE)</f>
        <v>AZIZI</v>
      </c>
      <c r="D186" s="3" t="str">
        <f>VLOOKUP(B186,[1]Dossardage!$B$4:$G$203,3,FALSE)</f>
        <v>Mustapha</v>
      </c>
      <c r="E186" s="3" t="str">
        <f>VLOOKUP(B186,[1]Dossardage!$B$4:$G$203,4,FALSE)</f>
        <v>BG</v>
      </c>
      <c r="F186" s="3" t="str">
        <f>VLOOKUP(B186,[1]Dossardage!$B$4:$G$203,5,FALSE)</f>
        <v>Collège Salengro</v>
      </c>
      <c r="G186" s="4" t="str">
        <f>VLOOKUP(B186,[1]Dossardage!$B$4:$G$203,6,FALSE)</f>
        <v>50 m</v>
      </c>
      <c r="H186" s="10">
        <f>'50 haies'!J186+'50 m'!I186+'1000 m'!I186</f>
        <v>2</v>
      </c>
    </row>
    <row r="187" spans="2:8" x14ac:dyDescent="0.25">
      <c r="B187" s="5">
        <v>381</v>
      </c>
      <c r="C187" s="3" t="str">
        <f>VLOOKUP(B187,[1]Dossardage!$B$4:$G$203,2,FALSE)</f>
        <v>RAMUZ</v>
      </c>
      <c r="D187" s="3" t="str">
        <f>VLOOKUP(B187,[1]Dossardage!$B$4:$G$203,3,FALSE)</f>
        <v>Chakib</v>
      </c>
      <c r="E187" s="3" t="str">
        <f>VLOOKUP(B187,[1]Dossardage!$B$4:$G$203,4,FALSE)</f>
        <v>BG</v>
      </c>
      <c r="F187" s="3" t="str">
        <f>VLOOKUP(B187,[1]Dossardage!$B$4:$G$203,5,FALSE)</f>
        <v>Collège Salengro</v>
      </c>
      <c r="G187" s="4" t="str">
        <f>VLOOKUP(B187,[1]Dossardage!$B$4:$G$203,6,FALSE)</f>
        <v>50 m</v>
      </c>
      <c r="H187" s="10">
        <f>'50 haies'!J187+'50 m'!I187+'1000 m'!I187</f>
        <v>13</v>
      </c>
    </row>
    <row r="188" spans="2:8" x14ac:dyDescent="0.25">
      <c r="B188" s="5">
        <v>382</v>
      </c>
      <c r="C188" s="3" t="str">
        <f>VLOOKUP(B188,[1]Dossardage!$B$4:$G$203,2,FALSE)</f>
        <v>BIANA</v>
      </c>
      <c r="D188" s="3" t="str">
        <f>VLOOKUP(B188,[1]Dossardage!$B$4:$G$203,3,FALSE)</f>
        <v>Soutouki</v>
      </c>
      <c r="E188" s="3" t="str">
        <f>VLOOKUP(B188,[1]Dossardage!$B$4:$G$203,4,FALSE)</f>
        <v>BG</v>
      </c>
      <c r="F188" s="3" t="str">
        <f>VLOOKUP(B188,[1]Dossardage!$B$4:$G$203,5,FALSE)</f>
        <v>Collège Salengro</v>
      </c>
      <c r="G188" s="4" t="str">
        <f>VLOOKUP(B188,[1]Dossardage!$B$4:$G$203,6,FALSE)</f>
        <v>50 m</v>
      </c>
      <c r="H188" s="10">
        <f>'50 haies'!J188+'50 m'!I188+'1000 m'!I188</f>
        <v>13</v>
      </c>
    </row>
    <row r="189" spans="2:8" x14ac:dyDescent="0.25">
      <c r="B189" s="5">
        <v>383</v>
      </c>
      <c r="C189" s="3" t="str">
        <f>VLOOKUP(B189,[1]Dossardage!$B$4:$G$203,2,FALSE)</f>
        <v>HAMIDA</v>
      </c>
      <c r="D189" s="3" t="str">
        <f>VLOOKUP(B189,[1]Dossardage!$B$4:$G$203,3,FALSE)</f>
        <v>Nassim</v>
      </c>
      <c r="E189" s="3" t="str">
        <f>VLOOKUP(B189,[1]Dossardage!$B$4:$G$203,4,FALSE)</f>
        <v>BG</v>
      </c>
      <c r="F189" s="3" t="str">
        <f>VLOOKUP(B189,[1]Dossardage!$B$4:$G$203,5,FALSE)</f>
        <v>Collège Salengro</v>
      </c>
      <c r="G189" s="4" t="str">
        <f>VLOOKUP(B189,[1]Dossardage!$B$4:$G$203,6,FALSE)</f>
        <v>50 m</v>
      </c>
      <c r="H189" s="10">
        <f>'50 haies'!J189+'50 m'!I189+'1000 m'!I189</f>
        <v>14</v>
      </c>
    </row>
    <row r="190" spans="2:8" x14ac:dyDescent="0.25">
      <c r="B190" s="5">
        <v>384</v>
      </c>
      <c r="C190" s="3" t="str">
        <f>VLOOKUP(B190,[1]Dossardage!$B$4:$G$203,2,FALSE)</f>
        <v>LONRE</v>
      </c>
      <c r="D190" s="3" t="str">
        <f>VLOOKUP(B190,[1]Dossardage!$B$4:$G$203,3,FALSE)</f>
        <v>Emilien</v>
      </c>
      <c r="E190" s="3" t="str">
        <f>VLOOKUP(B190,[1]Dossardage!$B$4:$G$203,4,FALSE)</f>
        <v>BG</v>
      </c>
      <c r="F190" s="3" t="str">
        <f>VLOOKUP(B190,[1]Dossardage!$B$4:$G$203,5,FALSE)</f>
        <v>Collège Jean Macé</v>
      </c>
      <c r="G190" s="4" t="str">
        <f>VLOOKUP(B190,[1]Dossardage!$B$4:$G$203,6,FALSE)</f>
        <v>50 m</v>
      </c>
      <c r="H190" s="10">
        <f>'50 haies'!J190+'50 m'!I190+'1000 m'!I190</f>
        <v>12</v>
      </c>
    </row>
    <row r="191" spans="2:8" x14ac:dyDescent="0.25">
      <c r="B191" s="5">
        <v>385</v>
      </c>
      <c r="C191" s="3" t="str">
        <f>VLOOKUP(B191,[1]Dossardage!$B$4:$G$203,2,FALSE)</f>
        <v>AIT MADI</v>
      </c>
      <c r="D191" s="3" t="str">
        <f>VLOOKUP(B191,[1]Dossardage!$B$4:$G$203,3,FALSE)</f>
        <v>Salmane</v>
      </c>
      <c r="E191" s="3" t="str">
        <f>VLOOKUP(B191,[1]Dossardage!$B$4:$G$203,4,FALSE)</f>
        <v>BG</v>
      </c>
      <c r="F191" s="3" t="str">
        <f>VLOOKUP(B191,[1]Dossardage!$B$4:$G$203,5,FALSE)</f>
        <v>Collège Jean Macé</v>
      </c>
      <c r="G191" s="4" t="str">
        <f>VLOOKUP(B191,[1]Dossardage!$B$4:$G$203,6,FALSE)</f>
        <v>1000 m</v>
      </c>
      <c r="H191" s="10">
        <f>'50 haies'!J191+'50 m'!I191+'1000 m'!I191</f>
        <v>15</v>
      </c>
    </row>
    <row r="192" spans="2:8" x14ac:dyDescent="0.25">
      <c r="B192" s="5">
        <v>386</v>
      </c>
      <c r="C192" s="3" t="str">
        <f>VLOOKUP(B192,[1]Dossardage!$B$4:$G$203,2,FALSE)</f>
        <v>PETT</v>
      </c>
      <c r="D192" s="3" t="str">
        <f>VLOOKUP(B192,[1]Dossardage!$B$4:$G$203,3,FALSE)</f>
        <v>Enao</v>
      </c>
      <c r="E192" s="3" t="str">
        <f>VLOOKUP(B192,[1]Dossardage!$B$4:$G$203,4,FALSE)</f>
        <v>BG</v>
      </c>
      <c r="F192" s="3" t="str">
        <f>VLOOKUP(B192,[1]Dossardage!$B$4:$G$203,5,FALSE)</f>
        <v>Collège Jean Macé</v>
      </c>
      <c r="G192" s="4" t="str">
        <f>VLOOKUP(B192,[1]Dossardage!$B$4:$G$203,6,FALSE)</f>
        <v>50 m</v>
      </c>
      <c r="H192" s="10">
        <f>'50 haies'!J192+'50 m'!I192+'1000 m'!I192</f>
        <v>14</v>
      </c>
    </row>
    <row r="193" spans="2:8" x14ac:dyDescent="0.25">
      <c r="B193" s="5">
        <v>387</v>
      </c>
      <c r="C193" s="3">
        <f>VLOOKUP(B193,[1]Dossardage!$B$4:$G$203,2,FALSE)</f>
        <v>0</v>
      </c>
      <c r="D193" s="3">
        <f>VLOOKUP(B193,[1]Dossardage!$B$4:$G$203,3,FALSE)</f>
        <v>0</v>
      </c>
      <c r="E193" s="3">
        <f>VLOOKUP(B193,[1]Dossardage!$B$4:$G$203,4,FALSE)</f>
        <v>0</v>
      </c>
      <c r="F193" s="3">
        <f>VLOOKUP(B193,[1]Dossardage!$B$4:$G$203,5,FALSE)</f>
        <v>0</v>
      </c>
      <c r="G193" s="4">
        <f>VLOOKUP(B193,[1]Dossardage!$B$4:$G$203,6,FALSE)</f>
        <v>0</v>
      </c>
      <c r="H193" s="10">
        <f>'50 haies'!J193+'50 m'!I193+'1000 m'!I193</f>
        <v>0</v>
      </c>
    </row>
    <row r="194" spans="2:8" x14ac:dyDescent="0.25">
      <c r="B194" s="5">
        <v>388</v>
      </c>
      <c r="C194" s="3">
        <f>VLOOKUP(B194,[1]Dossardage!$B$4:$G$203,2,FALSE)</f>
        <v>0</v>
      </c>
      <c r="D194" s="3">
        <f>VLOOKUP(B194,[1]Dossardage!$B$4:$G$203,3,FALSE)</f>
        <v>0</v>
      </c>
      <c r="E194" s="3">
        <f>VLOOKUP(B194,[1]Dossardage!$B$4:$G$203,4,FALSE)</f>
        <v>0</v>
      </c>
      <c r="F194" s="3">
        <f>VLOOKUP(B194,[1]Dossardage!$B$4:$G$203,5,FALSE)</f>
        <v>0</v>
      </c>
      <c r="G194" s="4">
        <f>VLOOKUP(B194,[1]Dossardage!$B$4:$G$203,6,FALSE)</f>
        <v>0</v>
      </c>
      <c r="H194" s="10">
        <f>'50 haies'!J194+'50 m'!I194+'1000 m'!I194</f>
        <v>0</v>
      </c>
    </row>
    <row r="195" spans="2:8" x14ac:dyDescent="0.25">
      <c r="B195" s="5">
        <v>389</v>
      </c>
      <c r="C195" s="3">
        <f>VLOOKUP(B195,[1]Dossardage!$B$4:$G$203,2,FALSE)</f>
        <v>0</v>
      </c>
      <c r="D195" s="3">
        <f>VLOOKUP(B195,[1]Dossardage!$B$4:$G$203,3,FALSE)</f>
        <v>0</v>
      </c>
      <c r="E195" s="3">
        <f>VLOOKUP(B195,[1]Dossardage!$B$4:$G$203,4,FALSE)</f>
        <v>0</v>
      </c>
      <c r="F195" s="3">
        <f>VLOOKUP(B195,[1]Dossardage!$B$4:$G$203,5,FALSE)</f>
        <v>0</v>
      </c>
      <c r="G195" s="4">
        <f>VLOOKUP(B195,[1]Dossardage!$B$4:$G$203,6,FALSE)</f>
        <v>0</v>
      </c>
      <c r="H195" s="10">
        <f>'50 haies'!J195+'50 m'!I195+'1000 m'!I195</f>
        <v>0</v>
      </c>
    </row>
    <row r="196" spans="2:8" x14ac:dyDescent="0.25">
      <c r="B196" s="5">
        <v>390</v>
      </c>
      <c r="C196" s="3">
        <f>VLOOKUP(B196,[1]Dossardage!$B$4:$G$203,2,FALSE)</f>
        <v>0</v>
      </c>
      <c r="D196" s="3">
        <f>VLOOKUP(B196,[1]Dossardage!$B$4:$G$203,3,FALSE)</f>
        <v>0</v>
      </c>
      <c r="E196" s="3">
        <f>VLOOKUP(B196,[1]Dossardage!$B$4:$G$203,4,FALSE)</f>
        <v>0</v>
      </c>
      <c r="F196" s="3">
        <f>VLOOKUP(B196,[1]Dossardage!$B$4:$G$203,5,FALSE)</f>
        <v>0</v>
      </c>
      <c r="G196" s="4">
        <f>VLOOKUP(B196,[1]Dossardage!$B$4:$G$203,6,FALSE)</f>
        <v>0</v>
      </c>
      <c r="H196" s="10">
        <f>'50 haies'!J196+'50 m'!I196+'1000 m'!I196</f>
        <v>0</v>
      </c>
    </row>
    <row r="197" spans="2:8" x14ac:dyDescent="0.25">
      <c r="B197" s="5">
        <v>391</v>
      </c>
      <c r="C197" s="3">
        <f>VLOOKUP(B197,[1]Dossardage!$B$4:$G$203,2,FALSE)</f>
        <v>0</v>
      </c>
      <c r="D197" s="3">
        <f>VLOOKUP(B197,[1]Dossardage!$B$4:$G$203,3,FALSE)</f>
        <v>0</v>
      </c>
      <c r="E197" s="3">
        <f>VLOOKUP(B197,[1]Dossardage!$B$4:$G$203,4,FALSE)</f>
        <v>0</v>
      </c>
      <c r="F197" s="3">
        <f>VLOOKUP(B197,[1]Dossardage!$B$4:$G$203,5,FALSE)</f>
        <v>0</v>
      </c>
      <c r="G197" s="4">
        <f>VLOOKUP(B197,[1]Dossardage!$B$4:$G$203,6,FALSE)</f>
        <v>0</v>
      </c>
      <c r="H197" s="10">
        <f>'50 haies'!J197+'50 m'!I197+'1000 m'!I197</f>
        <v>0</v>
      </c>
    </row>
    <row r="198" spans="2:8" x14ac:dyDescent="0.25">
      <c r="B198" s="5">
        <v>392</v>
      </c>
      <c r="C198" s="3">
        <f>VLOOKUP(B198,[1]Dossardage!$B$4:$G$203,2,FALSE)</f>
        <v>0</v>
      </c>
      <c r="D198" s="3">
        <f>VLOOKUP(B198,[1]Dossardage!$B$4:$G$203,3,FALSE)</f>
        <v>0</v>
      </c>
      <c r="E198" s="3">
        <f>VLOOKUP(B198,[1]Dossardage!$B$4:$G$203,4,FALSE)</f>
        <v>0</v>
      </c>
      <c r="F198" s="3">
        <f>VLOOKUP(B198,[1]Dossardage!$B$4:$G$203,5,FALSE)</f>
        <v>0</v>
      </c>
      <c r="G198" s="4">
        <f>VLOOKUP(B198,[1]Dossardage!$B$4:$G$203,6,FALSE)</f>
        <v>0</v>
      </c>
      <c r="H198" s="10">
        <f>'50 haies'!J198+'50 m'!I198+'1000 m'!I198</f>
        <v>0</v>
      </c>
    </row>
    <row r="199" spans="2:8" x14ac:dyDescent="0.25">
      <c r="B199" s="5">
        <v>393</v>
      </c>
      <c r="C199" s="3">
        <f>VLOOKUP(B199,[1]Dossardage!$B$4:$G$203,2,FALSE)</f>
        <v>0</v>
      </c>
      <c r="D199" s="3">
        <f>VLOOKUP(B199,[1]Dossardage!$B$4:$G$203,3,FALSE)</f>
        <v>0</v>
      </c>
      <c r="E199" s="3">
        <f>VLOOKUP(B199,[1]Dossardage!$B$4:$G$203,4,FALSE)</f>
        <v>0</v>
      </c>
      <c r="F199" s="3">
        <f>VLOOKUP(B199,[1]Dossardage!$B$4:$G$203,5,FALSE)</f>
        <v>0</v>
      </c>
      <c r="G199" s="4">
        <f>VLOOKUP(B199,[1]Dossardage!$B$4:$G$203,6,FALSE)</f>
        <v>0</v>
      </c>
      <c r="H199" s="10">
        <f>'50 haies'!J199+'50 m'!I199+'1000 m'!I199</f>
        <v>0</v>
      </c>
    </row>
    <row r="200" spans="2:8" x14ac:dyDescent="0.25">
      <c r="B200" s="5">
        <v>394</v>
      </c>
      <c r="C200" s="3">
        <f>VLOOKUP(B200,[1]Dossardage!$B$4:$G$203,2,FALSE)</f>
        <v>0</v>
      </c>
      <c r="D200" s="3">
        <f>VLOOKUP(B200,[1]Dossardage!$B$4:$G$203,3,FALSE)</f>
        <v>0</v>
      </c>
      <c r="E200" s="3">
        <f>VLOOKUP(B200,[1]Dossardage!$B$4:$G$203,4,FALSE)</f>
        <v>0</v>
      </c>
      <c r="F200" s="3">
        <f>VLOOKUP(B200,[1]Dossardage!$B$4:$G$203,5,FALSE)</f>
        <v>0</v>
      </c>
      <c r="G200" s="4">
        <f>VLOOKUP(B200,[1]Dossardage!$B$4:$G$203,6,FALSE)</f>
        <v>0</v>
      </c>
      <c r="H200" s="10">
        <f>'50 haies'!J200+'50 m'!I200+'1000 m'!I200</f>
        <v>0</v>
      </c>
    </row>
    <row r="201" spans="2:8" x14ac:dyDescent="0.25">
      <c r="B201" s="5">
        <v>395</v>
      </c>
      <c r="C201" s="3">
        <f>VLOOKUP(B201,[1]Dossardage!$B$4:$G$203,2,FALSE)</f>
        <v>0</v>
      </c>
      <c r="D201" s="3">
        <f>VLOOKUP(B201,[1]Dossardage!$B$4:$G$203,3,FALSE)</f>
        <v>0</v>
      </c>
      <c r="E201" s="3">
        <f>VLOOKUP(B201,[1]Dossardage!$B$4:$G$203,4,FALSE)</f>
        <v>0</v>
      </c>
      <c r="F201" s="3">
        <f>VLOOKUP(B201,[1]Dossardage!$B$4:$G$203,5,FALSE)</f>
        <v>0</v>
      </c>
      <c r="G201" s="4">
        <f>VLOOKUP(B201,[1]Dossardage!$B$4:$G$203,6,FALSE)</f>
        <v>0</v>
      </c>
      <c r="H201" s="10">
        <f>'50 haies'!J201+'50 m'!I201+'1000 m'!I201</f>
        <v>0</v>
      </c>
    </row>
    <row r="202" spans="2:8" x14ac:dyDescent="0.25">
      <c r="B202" s="5">
        <v>396</v>
      </c>
      <c r="C202" s="3">
        <f>VLOOKUP(B202,[1]Dossardage!$B$4:$G$203,2,FALSE)</f>
        <v>0</v>
      </c>
      <c r="D202" s="3">
        <f>VLOOKUP(B202,[1]Dossardage!$B$4:$G$203,3,FALSE)</f>
        <v>0</v>
      </c>
      <c r="E202" s="3">
        <f>VLOOKUP(B202,[1]Dossardage!$B$4:$G$203,4,FALSE)</f>
        <v>0</v>
      </c>
      <c r="F202" s="3">
        <f>VLOOKUP(B202,[1]Dossardage!$B$4:$G$203,5,FALSE)</f>
        <v>0</v>
      </c>
      <c r="G202" s="4">
        <f>VLOOKUP(B202,[1]Dossardage!$B$4:$G$203,6,FALSE)</f>
        <v>0</v>
      </c>
      <c r="H202" s="10">
        <f>'50 haies'!J202+'50 m'!I202+'1000 m'!I202</f>
        <v>0</v>
      </c>
    </row>
    <row r="203" spans="2:8" x14ac:dyDescent="0.25">
      <c r="B203" s="5">
        <v>397</v>
      </c>
      <c r="C203" s="3">
        <f>VLOOKUP(B203,[1]Dossardage!$B$4:$G$203,2,FALSE)</f>
        <v>0</v>
      </c>
      <c r="D203" s="3">
        <f>VLOOKUP(B203,[1]Dossardage!$B$4:$G$203,3,FALSE)</f>
        <v>0</v>
      </c>
      <c r="E203" s="3">
        <f>VLOOKUP(B203,[1]Dossardage!$B$4:$G$203,4,FALSE)</f>
        <v>0</v>
      </c>
      <c r="F203" s="3">
        <f>VLOOKUP(B203,[1]Dossardage!$B$4:$G$203,5,FALSE)</f>
        <v>0</v>
      </c>
      <c r="G203" s="4">
        <f>VLOOKUP(B203,[1]Dossardage!$B$4:$G$203,6,FALSE)</f>
        <v>0</v>
      </c>
      <c r="H203" s="10">
        <f>'50 haies'!J203+'50 m'!I203+'1000 m'!I203</f>
        <v>0</v>
      </c>
    </row>
    <row r="204" spans="2:8" x14ac:dyDescent="0.25">
      <c r="B204" s="5">
        <v>398</v>
      </c>
      <c r="C204" s="3">
        <f>VLOOKUP(B204,[1]Dossardage!$B$4:$G$203,2,FALSE)</f>
        <v>0</v>
      </c>
      <c r="D204" s="3">
        <f>VLOOKUP(B204,[1]Dossardage!$B$4:$G$203,3,FALSE)</f>
        <v>0</v>
      </c>
      <c r="E204" s="3">
        <f>VLOOKUP(B204,[1]Dossardage!$B$4:$G$203,4,FALSE)</f>
        <v>0</v>
      </c>
      <c r="F204" s="3">
        <f>VLOOKUP(B204,[1]Dossardage!$B$4:$G$203,5,FALSE)</f>
        <v>0</v>
      </c>
      <c r="G204" s="4">
        <f>VLOOKUP(B204,[1]Dossardage!$B$4:$G$203,6,FALSE)</f>
        <v>0</v>
      </c>
      <c r="H204" s="10">
        <f>'50 haies'!J204+'50 m'!I204+'1000 m'!I204</f>
        <v>0</v>
      </c>
    </row>
    <row r="205" spans="2:8" x14ac:dyDescent="0.25">
      <c r="B205" s="5">
        <v>399</v>
      </c>
      <c r="C205" s="3">
        <f>VLOOKUP(B205,[1]Dossardage!$B$4:$G$203,2,FALSE)</f>
        <v>0</v>
      </c>
      <c r="D205" s="3">
        <f>VLOOKUP(B205,[1]Dossardage!$B$4:$G$203,3,FALSE)</f>
        <v>0</v>
      </c>
      <c r="E205" s="3">
        <f>VLOOKUP(B205,[1]Dossardage!$B$4:$G$203,4,FALSE)</f>
        <v>0</v>
      </c>
      <c r="F205" s="3">
        <f>VLOOKUP(B205,[1]Dossardage!$B$4:$G$203,5,FALSE)</f>
        <v>0</v>
      </c>
      <c r="G205" s="4">
        <f>VLOOKUP(B205,[1]Dossardage!$B$4:$G$203,6,FALSE)</f>
        <v>0</v>
      </c>
      <c r="H205" s="10">
        <f>'50 haies'!J205+'50 m'!I205+'1000 m'!I205</f>
        <v>0</v>
      </c>
    </row>
    <row r="206" spans="2:8" x14ac:dyDescent="0.25">
      <c r="B206" s="5">
        <v>400</v>
      </c>
      <c r="C206" s="3">
        <f>VLOOKUP(B206,[1]Dossardage!$B$4:$G$203,2,FALSE)</f>
        <v>0</v>
      </c>
      <c r="D206" s="3">
        <f>VLOOKUP(B206,[1]Dossardage!$B$4:$G$203,3,FALSE)</f>
        <v>0</v>
      </c>
      <c r="E206" s="3">
        <f>VLOOKUP(B206,[1]Dossardage!$B$4:$G$203,4,FALSE)</f>
        <v>0</v>
      </c>
      <c r="F206" s="3">
        <f>VLOOKUP(B206,[1]Dossardage!$B$4:$G$203,5,FALSE)</f>
        <v>0</v>
      </c>
      <c r="G206" s="4">
        <f>VLOOKUP(B206,[1]Dossardage!$B$4:$G$203,6,FALSE)</f>
        <v>0</v>
      </c>
      <c r="H206" s="10">
        <f>'50 haies'!J206+'50 m'!I206+'1000 m'!I206</f>
        <v>0</v>
      </c>
    </row>
  </sheetData>
  <mergeCells count="1">
    <mergeCell ref="B4:H4"/>
  </mergeCells>
  <conditionalFormatting sqref="C7:G206">
    <cfRule type="cellIs" dxfId="0" priority="1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Triathlon</vt:lpstr>
      <vt:lpstr> Triple Bond</vt:lpstr>
      <vt:lpstr>Vortex</vt:lpstr>
      <vt:lpstr>50 haies</vt:lpstr>
      <vt:lpstr>50 m</vt:lpstr>
      <vt:lpstr>1000 m</vt:lpstr>
      <vt:lpstr>Course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UNSS</dc:creator>
  <cp:lastModifiedBy>UNSS</cp:lastModifiedBy>
  <dcterms:created xsi:type="dcterms:W3CDTF">2023-04-13T13:15:55Z</dcterms:created>
  <dcterms:modified xsi:type="dcterms:W3CDTF">2023-04-13T13:18:09Z</dcterms:modified>
</cp:coreProperties>
</file>